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estadistica.1\Documents\RESPALDO INPER\2022\DATOS ABIERTOS 2022\"/>
    </mc:Choice>
  </mc:AlternateContent>
  <bookViews>
    <workbookView xWindow="0" yWindow="0" windowWidth="21600" windowHeight="9435" activeTab="3"/>
  </bookViews>
  <sheets>
    <sheet name="TRIM 1" sheetId="6" r:id="rId1"/>
    <sheet name="TRIM 2 acumulado" sheetId="10" r:id="rId2"/>
    <sheet name="TRIM 3 acumulado" sheetId="11" r:id="rId3"/>
    <sheet name="TRIM 4 acumulado" sheetId="13" r:id="rId4"/>
    <sheet name="TRIM2" sheetId="7" state="hidden" r:id="rId5"/>
    <sheet name="TRIM3" sheetId="8" state="hidden" r:id="rId6"/>
    <sheet name="TRIM4" sheetId="9" state="hidden" r:id="rId7"/>
    <sheet name="Hoja2" sheetId="2" state="hidden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3" l="1"/>
  <c r="Q15" i="13" s="1"/>
  <c r="E14" i="13"/>
  <c r="G14" i="13" s="1"/>
  <c r="F15" i="13"/>
  <c r="F13" i="13"/>
  <c r="K23" i="13"/>
  <c r="E23" i="13"/>
  <c r="G23" i="13" s="1"/>
  <c r="K18" i="13"/>
  <c r="E18" i="13"/>
  <c r="G18" i="13" s="1"/>
  <c r="K17" i="13"/>
  <c r="K20" i="13" s="1"/>
  <c r="E17" i="13"/>
  <c r="G17" i="13" s="1"/>
  <c r="K16" i="13"/>
  <c r="E16" i="13"/>
  <c r="G16" i="13" s="1"/>
  <c r="S15" i="13"/>
  <c r="R15" i="13"/>
  <c r="P15" i="13"/>
  <c r="K14" i="13"/>
  <c r="W13" i="13"/>
  <c r="W15" i="13" s="1"/>
  <c r="V13" i="13"/>
  <c r="V15" i="13" s="1"/>
  <c r="U13" i="13"/>
  <c r="U15" i="13" s="1"/>
  <c r="T13" i="13"/>
  <c r="T15" i="13" s="1"/>
  <c r="S13" i="13"/>
  <c r="R13" i="13"/>
  <c r="O13" i="13"/>
  <c r="O15" i="13" s="1"/>
  <c r="N13" i="13"/>
  <c r="N15" i="13" s="1"/>
  <c r="M13" i="13"/>
  <c r="M15" i="13" s="1"/>
  <c r="L13" i="13"/>
  <c r="L15" i="13" s="1"/>
  <c r="J13" i="13"/>
  <c r="J15" i="13" s="1"/>
  <c r="I13" i="13"/>
  <c r="I15" i="13" s="1"/>
  <c r="H13" i="13"/>
  <c r="H15" i="13" s="1"/>
  <c r="D13" i="13"/>
  <c r="D15" i="13" s="1"/>
  <c r="C13" i="13"/>
  <c r="C15" i="13" s="1"/>
  <c r="B13" i="13"/>
  <c r="B15" i="13" s="1"/>
  <c r="K12" i="13"/>
  <c r="E12" i="13"/>
  <c r="G12" i="13" s="1"/>
  <c r="K11" i="13"/>
  <c r="E11" i="13"/>
  <c r="G11" i="13" s="1"/>
  <c r="K10" i="13"/>
  <c r="E10" i="13"/>
  <c r="G10" i="13" s="1"/>
  <c r="K9" i="13"/>
  <c r="E9" i="13"/>
  <c r="K8" i="13"/>
  <c r="E8" i="13"/>
  <c r="G8" i="13" s="1"/>
  <c r="G20" i="13" l="1"/>
  <c r="E20" i="13"/>
  <c r="E13" i="13"/>
  <c r="E15" i="13" s="1"/>
  <c r="E21" i="13" s="1"/>
  <c r="G9" i="13"/>
  <c r="G13" i="13" s="1"/>
  <c r="G15" i="13" s="1"/>
  <c r="G21" i="13" s="1"/>
  <c r="K13" i="13"/>
  <c r="K15" i="13" s="1"/>
  <c r="Q13" i="11"/>
  <c r="Q15" i="11" s="1"/>
  <c r="K23" i="11"/>
  <c r="E23" i="11"/>
  <c r="G23" i="11" s="1"/>
  <c r="K18" i="11"/>
  <c r="E18" i="11"/>
  <c r="G18" i="11" s="1"/>
  <c r="K17" i="11"/>
  <c r="E17" i="11"/>
  <c r="G17" i="11" s="1"/>
  <c r="G20" i="11" s="1"/>
  <c r="K16" i="11"/>
  <c r="E16" i="11"/>
  <c r="G16" i="11" s="1"/>
  <c r="P15" i="11"/>
  <c r="O15" i="11"/>
  <c r="K14" i="11"/>
  <c r="E14" i="11"/>
  <c r="G14" i="11" s="1"/>
  <c r="W13" i="11"/>
  <c r="W15" i="11" s="1"/>
  <c r="V13" i="11"/>
  <c r="V15" i="11" s="1"/>
  <c r="U13" i="11"/>
  <c r="U15" i="11" s="1"/>
  <c r="T13" i="11"/>
  <c r="T15" i="11" s="1"/>
  <c r="S13" i="11"/>
  <c r="S15" i="11" s="1"/>
  <c r="R13" i="11"/>
  <c r="R15" i="11" s="1"/>
  <c r="O13" i="11"/>
  <c r="N13" i="11"/>
  <c r="N15" i="11" s="1"/>
  <c r="M13" i="11"/>
  <c r="M15" i="11" s="1"/>
  <c r="L13" i="11"/>
  <c r="L15" i="11" s="1"/>
  <c r="J13" i="11"/>
  <c r="J15" i="11" s="1"/>
  <c r="I13" i="11"/>
  <c r="I15" i="11" s="1"/>
  <c r="H13" i="11"/>
  <c r="H15" i="11" s="1"/>
  <c r="D13" i="11"/>
  <c r="D15" i="11" s="1"/>
  <c r="C13" i="11"/>
  <c r="C15" i="11" s="1"/>
  <c r="B13" i="11"/>
  <c r="B15" i="11" s="1"/>
  <c r="K12" i="11"/>
  <c r="E12" i="11"/>
  <c r="G12" i="11" s="1"/>
  <c r="K11" i="11"/>
  <c r="E11" i="11"/>
  <c r="G11" i="11" s="1"/>
  <c r="K10" i="11"/>
  <c r="E10" i="11"/>
  <c r="G10" i="11" s="1"/>
  <c r="K9" i="11"/>
  <c r="E9" i="11"/>
  <c r="G9" i="11" s="1"/>
  <c r="K8" i="11"/>
  <c r="E8" i="11"/>
  <c r="G8" i="11" s="1"/>
  <c r="E19" i="13" l="1"/>
  <c r="E22" i="13" s="1"/>
  <c r="G19" i="13"/>
  <c r="G22" i="13" s="1"/>
  <c r="K19" i="13"/>
  <c r="K22" i="13" s="1"/>
  <c r="K21" i="13"/>
  <c r="K20" i="11"/>
  <c r="G13" i="11"/>
  <c r="G15" i="11" s="1"/>
  <c r="G21" i="11" s="1"/>
  <c r="K13" i="11"/>
  <c r="K15" i="11" s="1"/>
  <c r="E20" i="11"/>
  <c r="E13" i="11"/>
  <c r="E15" i="11" s="1"/>
  <c r="T20" i="10"/>
  <c r="T13" i="10"/>
  <c r="T15" i="10" s="1"/>
  <c r="T19" i="10" s="1"/>
  <c r="T22" i="10" s="1"/>
  <c r="E19" i="11" l="1"/>
  <c r="E22" i="11" s="1"/>
  <c r="E21" i="11"/>
  <c r="K21" i="11"/>
  <c r="K19" i="11"/>
  <c r="K22" i="11" s="1"/>
  <c r="G19" i="11"/>
  <c r="G22" i="11" s="1"/>
  <c r="T21" i="10"/>
  <c r="E23" i="10"/>
  <c r="G23" i="10" s="1"/>
  <c r="X23" i="10" s="1"/>
  <c r="K8" i="10" l="1"/>
  <c r="K9" i="10"/>
  <c r="K10" i="10"/>
  <c r="K11" i="10"/>
  <c r="K12" i="10"/>
  <c r="X20" i="10"/>
  <c r="W20" i="10"/>
  <c r="V20" i="10"/>
  <c r="U20" i="10"/>
  <c r="S20" i="10"/>
  <c r="R20" i="10"/>
  <c r="Q20" i="10"/>
  <c r="O20" i="10"/>
  <c r="N20" i="10"/>
  <c r="M20" i="10"/>
  <c r="L20" i="10"/>
  <c r="J20" i="10"/>
  <c r="I20" i="10"/>
  <c r="F20" i="10"/>
  <c r="D20" i="10"/>
  <c r="K18" i="10"/>
  <c r="E18" i="10"/>
  <c r="G18" i="10" s="1"/>
  <c r="K17" i="10"/>
  <c r="E17" i="10"/>
  <c r="G17" i="10" s="1"/>
  <c r="K16" i="10"/>
  <c r="E16" i="10"/>
  <c r="G16" i="10" s="1"/>
  <c r="P15" i="10"/>
  <c r="M15" i="10"/>
  <c r="M21" i="10" s="1"/>
  <c r="K14" i="10"/>
  <c r="E14" i="10"/>
  <c r="G14" i="10" s="1"/>
  <c r="X13" i="10"/>
  <c r="X15" i="10" s="1"/>
  <c r="W13" i="10"/>
  <c r="W15" i="10" s="1"/>
  <c r="V13" i="10"/>
  <c r="V15" i="10" s="1"/>
  <c r="U13" i="10"/>
  <c r="U15" i="10" s="1"/>
  <c r="S13" i="10"/>
  <c r="S15" i="10" s="1"/>
  <c r="R13" i="10"/>
  <c r="R15" i="10" s="1"/>
  <c r="Q13" i="10"/>
  <c r="Q15" i="10" s="1"/>
  <c r="O13" i="10"/>
  <c r="O15" i="10" s="1"/>
  <c r="N13" i="10"/>
  <c r="N15" i="10" s="1"/>
  <c r="N21" i="10" s="1"/>
  <c r="M13" i="10"/>
  <c r="L13" i="10"/>
  <c r="L15" i="10" s="1"/>
  <c r="L21" i="10" s="1"/>
  <c r="J13" i="10"/>
  <c r="J15" i="10" s="1"/>
  <c r="J19" i="10" s="1"/>
  <c r="I13" i="10"/>
  <c r="I15" i="10" s="1"/>
  <c r="I21" i="10" s="1"/>
  <c r="H13" i="10"/>
  <c r="F13" i="10"/>
  <c r="F15" i="10" s="1"/>
  <c r="D13" i="10"/>
  <c r="D15" i="10" s="1"/>
  <c r="C13" i="10"/>
  <c r="C15" i="10" s="1"/>
  <c r="B13" i="10"/>
  <c r="B15" i="10" s="1"/>
  <c r="E12" i="10"/>
  <c r="G12" i="10" s="1"/>
  <c r="E11" i="10"/>
  <c r="G11" i="10" s="1"/>
  <c r="E10" i="10"/>
  <c r="G10" i="10" s="1"/>
  <c r="E9" i="10"/>
  <c r="G9" i="10" s="1"/>
  <c r="E8" i="10"/>
  <c r="G8" i="10" s="1"/>
  <c r="K20" i="10" l="1"/>
  <c r="K13" i="10"/>
  <c r="K15" i="10" s="1"/>
  <c r="K21" i="10" s="1"/>
  <c r="G20" i="10"/>
  <c r="E13" i="10"/>
  <c r="E15" i="10" s="1"/>
  <c r="E21" i="10" s="1"/>
  <c r="L19" i="10"/>
  <c r="L22" i="10" s="1"/>
  <c r="M19" i="10"/>
  <c r="M22" i="10" s="1"/>
  <c r="N19" i="10"/>
  <c r="N22" i="10" s="1"/>
  <c r="H15" i="10"/>
  <c r="J22" i="10"/>
  <c r="G13" i="10"/>
  <c r="G15" i="10" s="1"/>
  <c r="G21" i="10" s="1"/>
  <c r="O21" i="10"/>
  <c r="O19" i="10"/>
  <c r="O22" i="10" s="1"/>
  <c r="Q19" i="10"/>
  <c r="Q22" i="10" s="1"/>
  <c r="Q21" i="10"/>
  <c r="R19" i="10"/>
  <c r="R22" i="10" s="1"/>
  <c r="R21" i="10"/>
  <c r="S21" i="10"/>
  <c r="S19" i="10"/>
  <c r="S22" i="10" s="1"/>
  <c r="U21" i="10"/>
  <c r="U19" i="10"/>
  <c r="U22" i="10" s="1"/>
  <c r="D21" i="10"/>
  <c r="D19" i="10"/>
  <c r="D22" i="10" s="1"/>
  <c r="V21" i="10"/>
  <c r="V22" i="10"/>
  <c r="W21" i="10"/>
  <c r="W22" i="10"/>
  <c r="X21" i="10"/>
  <c r="X19" i="10"/>
  <c r="X22" i="10" s="1"/>
  <c r="F21" i="10"/>
  <c r="F19" i="10"/>
  <c r="F22" i="10" s="1"/>
  <c r="J21" i="10"/>
  <c r="E20" i="10"/>
  <c r="I19" i="10"/>
  <c r="I22" i="10" s="1"/>
  <c r="W22" i="6"/>
  <c r="W21" i="6"/>
  <c r="W20" i="6"/>
  <c r="W19" i="6"/>
  <c r="W15" i="6"/>
  <c r="W13" i="6"/>
  <c r="S19" i="6"/>
  <c r="S20" i="6"/>
  <c r="S22" i="6" s="1"/>
  <c r="S21" i="6"/>
  <c r="S15" i="6"/>
  <c r="S13" i="6"/>
  <c r="J20" i="6"/>
  <c r="F21" i="9"/>
  <c r="U20" i="9"/>
  <c r="T20" i="9"/>
  <c r="S20" i="9"/>
  <c r="R20" i="9"/>
  <c r="Q20" i="9"/>
  <c r="O20" i="9"/>
  <c r="N20" i="9"/>
  <c r="M20" i="9"/>
  <c r="L20" i="9"/>
  <c r="J20" i="9"/>
  <c r="I20" i="9"/>
  <c r="F20" i="9"/>
  <c r="D20" i="9"/>
  <c r="B20" i="9"/>
  <c r="K18" i="9"/>
  <c r="K20" i="9" s="1"/>
  <c r="G18" i="9"/>
  <c r="E18" i="9"/>
  <c r="K17" i="9"/>
  <c r="E17" i="9"/>
  <c r="E20" i="9" s="1"/>
  <c r="K16" i="9"/>
  <c r="E16" i="9"/>
  <c r="U15" i="9"/>
  <c r="U21" i="9" s="1"/>
  <c r="T15" i="9"/>
  <c r="T19" i="9" s="1"/>
  <c r="S15" i="9"/>
  <c r="S21" i="9" s="1"/>
  <c r="P15" i="9"/>
  <c r="M15" i="9"/>
  <c r="M19" i="9" s="1"/>
  <c r="H15" i="9"/>
  <c r="F15" i="9"/>
  <c r="F19" i="9" s="1"/>
  <c r="D15" i="9"/>
  <c r="D21" i="9" s="1"/>
  <c r="C15" i="9"/>
  <c r="K14" i="9"/>
  <c r="G14" i="9"/>
  <c r="E14" i="9"/>
  <c r="U13" i="9"/>
  <c r="T13" i="9"/>
  <c r="S13" i="9"/>
  <c r="R13" i="9"/>
  <c r="R15" i="9" s="1"/>
  <c r="Q13" i="9"/>
  <c r="Q15" i="9" s="1"/>
  <c r="O13" i="9"/>
  <c r="O15" i="9" s="1"/>
  <c r="N13" i="9"/>
  <c r="N15" i="9" s="1"/>
  <c r="M13" i="9"/>
  <c r="L13" i="9"/>
  <c r="L15" i="9" s="1"/>
  <c r="J13" i="9"/>
  <c r="J15" i="9" s="1"/>
  <c r="I13" i="9"/>
  <c r="K13" i="9" s="1"/>
  <c r="K15" i="9" s="1"/>
  <c r="K21" i="9" s="1"/>
  <c r="H13" i="9"/>
  <c r="F13" i="9"/>
  <c r="D13" i="9"/>
  <c r="C13" i="9"/>
  <c r="B13" i="9"/>
  <c r="B15" i="9" s="1"/>
  <c r="K12" i="9"/>
  <c r="E12" i="9"/>
  <c r="G12" i="9" s="1"/>
  <c r="K11" i="9"/>
  <c r="E11" i="9"/>
  <c r="G11" i="9" s="1"/>
  <c r="K10" i="9"/>
  <c r="E10" i="9"/>
  <c r="G10" i="9" s="1"/>
  <c r="K9" i="9"/>
  <c r="E9" i="9"/>
  <c r="G9" i="9" s="1"/>
  <c r="G13" i="9" s="1"/>
  <c r="G15" i="9" s="1"/>
  <c r="G21" i="9" s="1"/>
  <c r="K8" i="9"/>
  <c r="E8" i="9"/>
  <c r="G8" i="9" s="1"/>
  <c r="F21" i="8"/>
  <c r="U20" i="8"/>
  <c r="T20" i="8"/>
  <c r="S20" i="8"/>
  <c r="R20" i="8"/>
  <c r="Q20" i="8"/>
  <c r="O20" i="8"/>
  <c r="N20" i="8"/>
  <c r="M20" i="8"/>
  <c r="L20" i="8"/>
  <c r="K20" i="8"/>
  <c r="J20" i="8"/>
  <c r="I20" i="8"/>
  <c r="F20" i="8"/>
  <c r="F22" i="8" s="1"/>
  <c r="D20" i="8"/>
  <c r="B20" i="8"/>
  <c r="K18" i="8"/>
  <c r="E18" i="8"/>
  <c r="G18" i="8" s="1"/>
  <c r="K17" i="8"/>
  <c r="E17" i="8"/>
  <c r="E20" i="8" s="1"/>
  <c r="K16" i="8"/>
  <c r="E16" i="8"/>
  <c r="U15" i="8"/>
  <c r="U21" i="8" s="1"/>
  <c r="T15" i="8"/>
  <c r="T21" i="8" s="1"/>
  <c r="S15" i="8"/>
  <c r="S21" i="8" s="1"/>
  <c r="P15" i="8"/>
  <c r="H15" i="8"/>
  <c r="F15" i="8"/>
  <c r="F19" i="8" s="1"/>
  <c r="D15" i="8"/>
  <c r="D21" i="8" s="1"/>
  <c r="C15" i="8"/>
  <c r="K14" i="8"/>
  <c r="E14" i="8"/>
  <c r="G14" i="8" s="1"/>
  <c r="U13" i="8"/>
  <c r="T13" i="8"/>
  <c r="S13" i="8"/>
  <c r="R13" i="8"/>
  <c r="R15" i="8" s="1"/>
  <c r="Q13" i="8"/>
  <c r="Q15" i="8" s="1"/>
  <c r="O13" i="8"/>
  <c r="O15" i="8" s="1"/>
  <c r="N13" i="8"/>
  <c r="N15" i="8" s="1"/>
  <c r="M13" i="8"/>
  <c r="M15" i="8" s="1"/>
  <c r="L13" i="8"/>
  <c r="L15" i="8" s="1"/>
  <c r="J13" i="8"/>
  <c r="J15" i="8" s="1"/>
  <c r="I13" i="8"/>
  <c r="K13" i="8" s="1"/>
  <c r="K15" i="8" s="1"/>
  <c r="H13" i="8"/>
  <c r="F13" i="8"/>
  <c r="D13" i="8"/>
  <c r="C13" i="8"/>
  <c r="B13" i="8"/>
  <c r="B15" i="8" s="1"/>
  <c r="K12" i="8"/>
  <c r="E12" i="8"/>
  <c r="G12" i="8" s="1"/>
  <c r="K11" i="8"/>
  <c r="E11" i="8"/>
  <c r="G11" i="8" s="1"/>
  <c r="K10" i="8"/>
  <c r="E10" i="8"/>
  <c r="G10" i="8" s="1"/>
  <c r="K9" i="8"/>
  <c r="E9" i="8"/>
  <c r="G9" i="8" s="1"/>
  <c r="G13" i="8" s="1"/>
  <c r="K8" i="8"/>
  <c r="G8" i="8"/>
  <c r="E8" i="8"/>
  <c r="O21" i="7"/>
  <c r="U20" i="7"/>
  <c r="T20" i="7"/>
  <c r="S20" i="7"/>
  <c r="R20" i="7"/>
  <c r="Q20" i="7"/>
  <c r="O20" i="7"/>
  <c r="N20" i="7"/>
  <c r="M20" i="7"/>
  <c r="L20" i="7"/>
  <c r="K20" i="7"/>
  <c r="J20" i="7"/>
  <c r="I20" i="7"/>
  <c r="F20" i="7"/>
  <c r="D20" i="7"/>
  <c r="B20" i="7"/>
  <c r="K18" i="7"/>
  <c r="E18" i="7"/>
  <c r="G18" i="7" s="1"/>
  <c r="G20" i="7" s="1"/>
  <c r="K17" i="7"/>
  <c r="G17" i="7"/>
  <c r="E17" i="7"/>
  <c r="E20" i="7" s="1"/>
  <c r="K16" i="7"/>
  <c r="E16" i="7"/>
  <c r="U15" i="7"/>
  <c r="U21" i="7" s="1"/>
  <c r="T15" i="7"/>
  <c r="T21" i="7" s="1"/>
  <c r="P15" i="7"/>
  <c r="O15" i="7"/>
  <c r="O19" i="7" s="1"/>
  <c r="O22" i="7" s="1"/>
  <c r="H15" i="7"/>
  <c r="F15" i="7"/>
  <c r="F19" i="7" s="1"/>
  <c r="D15" i="7"/>
  <c r="D21" i="7" s="1"/>
  <c r="C15" i="7"/>
  <c r="K14" i="7"/>
  <c r="E14" i="7"/>
  <c r="G14" i="7" s="1"/>
  <c r="U13" i="7"/>
  <c r="T13" i="7"/>
  <c r="S13" i="7"/>
  <c r="S15" i="7" s="1"/>
  <c r="R13" i="7"/>
  <c r="R15" i="7" s="1"/>
  <c r="Q13" i="7"/>
  <c r="Q15" i="7" s="1"/>
  <c r="O13" i="7"/>
  <c r="N13" i="7"/>
  <c r="N15" i="7" s="1"/>
  <c r="M13" i="7"/>
  <c r="M15" i="7" s="1"/>
  <c r="L13" i="7"/>
  <c r="L15" i="7" s="1"/>
  <c r="J13" i="7"/>
  <c r="J15" i="7" s="1"/>
  <c r="I13" i="7"/>
  <c r="I15" i="7" s="1"/>
  <c r="H13" i="7"/>
  <c r="F13" i="7"/>
  <c r="D13" i="7"/>
  <c r="C13" i="7"/>
  <c r="B13" i="7"/>
  <c r="B15" i="7" s="1"/>
  <c r="K12" i="7"/>
  <c r="G12" i="7"/>
  <c r="E12" i="7"/>
  <c r="K11" i="7"/>
  <c r="E11" i="7"/>
  <c r="G11" i="7" s="1"/>
  <c r="K10" i="7"/>
  <c r="E10" i="7"/>
  <c r="E13" i="7" s="1"/>
  <c r="E15" i="7" s="1"/>
  <c r="E21" i="7" s="1"/>
  <c r="K9" i="7"/>
  <c r="E9" i="7"/>
  <c r="G9" i="7" s="1"/>
  <c r="K8" i="7"/>
  <c r="E8" i="7"/>
  <c r="G8" i="7" s="1"/>
  <c r="E19" i="10" l="1"/>
  <c r="E22" i="10" s="1"/>
  <c r="K19" i="10"/>
  <c r="K22" i="10" s="1"/>
  <c r="G19" i="10"/>
  <c r="G22" i="10" s="1"/>
  <c r="J19" i="9"/>
  <c r="J21" i="9"/>
  <c r="M22" i="9"/>
  <c r="L21" i="9"/>
  <c r="L19" i="9"/>
  <c r="L22" i="9" s="1"/>
  <c r="N21" i="9"/>
  <c r="N19" i="9"/>
  <c r="N22" i="9" s="1"/>
  <c r="E19" i="9"/>
  <c r="E22" i="9" s="1"/>
  <c r="F22" i="9"/>
  <c r="R22" i="9"/>
  <c r="J22" i="9"/>
  <c r="Q21" i="9"/>
  <c r="Q19" i="9"/>
  <c r="Q22" i="9" s="1"/>
  <c r="S22" i="9"/>
  <c r="T22" i="9"/>
  <c r="O21" i="9"/>
  <c r="O19" i="9"/>
  <c r="O22" i="9" s="1"/>
  <c r="R21" i="9"/>
  <c r="R19" i="9"/>
  <c r="B21" i="9"/>
  <c r="B19" i="9"/>
  <c r="B22" i="9" s="1"/>
  <c r="U22" i="9"/>
  <c r="K19" i="9"/>
  <c r="K22" i="9" s="1"/>
  <c r="G16" i="9"/>
  <c r="G19" i="9" s="1"/>
  <c r="I15" i="9"/>
  <c r="G17" i="9"/>
  <c r="G20" i="9" s="1"/>
  <c r="G22" i="9" s="1"/>
  <c r="M21" i="9"/>
  <c r="S19" i="9"/>
  <c r="E13" i="9"/>
  <c r="E15" i="9" s="1"/>
  <c r="E21" i="9" s="1"/>
  <c r="U19" i="9"/>
  <c r="D19" i="9"/>
  <c r="D22" i="9" s="1"/>
  <c r="T21" i="9"/>
  <c r="J19" i="8"/>
  <c r="J21" i="8"/>
  <c r="L21" i="8"/>
  <c r="L19" i="8"/>
  <c r="L22" i="8" s="1"/>
  <c r="M19" i="8"/>
  <c r="M22" i="8" s="1"/>
  <c r="M21" i="8"/>
  <c r="O21" i="8"/>
  <c r="O19" i="8"/>
  <c r="O22" i="8" s="1"/>
  <c r="K21" i="8"/>
  <c r="K19" i="8"/>
  <c r="K22" i="8" s="1"/>
  <c r="J22" i="8"/>
  <c r="N19" i="8"/>
  <c r="N22" i="8" s="1"/>
  <c r="N21" i="8"/>
  <c r="R22" i="8"/>
  <c r="U22" i="8"/>
  <c r="B21" i="8"/>
  <c r="B19" i="8"/>
  <c r="B22" i="8" s="1"/>
  <c r="G15" i="8"/>
  <c r="G21" i="8" s="1"/>
  <c r="Q21" i="8"/>
  <c r="Q19" i="8"/>
  <c r="Q22" i="8" s="1"/>
  <c r="R21" i="8"/>
  <c r="R19" i="8"/>
  <c r="G16" i="8"/>
  <c r="G17" i="8"/>
  <c r="G20" i="8" s="1"/>
  <c r="S19" i="8"/>
  <c r="S22" i="8" s="1"/>
  <c r="I15" i="8"/>
  <c r="T19" i="8"/>
  <c r="T22" i="8" s="1"/>
  <c r="E13" i="8"/>
  <c r="E15" i="8" s="1"/>
  <c r="E21" i="8" s="1"/>
  <c r="U19" i="8"/>
  <c r="D19" i="8"/>
  <c r="D22" i="8" s="1"/>
  <c r="B21" i="7"/>
  <c r="B19" i="7"/>
  <c r="B22" i="7" s="1"/>
  <c r="G13" i="7"/>
  <c r="G15" i="7" s="1"/>
  <c r="G21" i="7" s="1"/>
  <c r="N21" i="7"/>
  <c r="N19" i="7"/>
  <c r="N22" i="7" s="1"/>
  <c r="L22" i="7"/>
  <c r="E19" i="7"/>
  <c r="E22" i="7" s="1"/>
  <c r="F22" i="7"/>
  <c r="J21" i="7"/>
  <c r="J19" i="7"/>
  <c r="J22" i="7" s="1"/>
  <c r="M21" i="7"/>
  <c r="M19" i="7"/>
  <c r="M22" i="7" s="1"/>
  <c r="Q22" i="7"/>
  <c r="I21" i="7"/>
  <c r="I19" i="7"/>
  <c r="I22" i="7" s="1"/>
  <c r="L21" i="7"/>
  <c r="L19" i="7"/>
  <c r="R19" i="7"/>
  <c r="R21" i="7"/>
  <c r="R22" i="7"/>
  <c r="Q21" i="7"/>
  <c r="Q19" i="7"/>
  <c r="S21" i="7"/>
  <c r="S19" i="7"/>
  <c r="S22" i="7" s="1"/>
  <c r="T22" i="7"/>
  <c r="G22" i="7"/>
  <c r="U22" i="7"/>
  <c r="G10" i="7"/>
  <c r="F21" i="7"/>
  <c r="K13" i="7"/>
  <c r="K15" i="7" s="1"/>
  <c r="G16" i="7"/>
  <c r="G19" i="7" s="1"/>
  <c r="T19" i="7"/>
  <c r="U19" i="7"/>
  <c r="D19" i="7"/>
  <c r="D22" i="7" s="1"/>
  <c r="Q20" i="6"/>
  <c r="Q13" i="6"/>
  <c r="I21" i="9" l="1"/>
  <c r="I19" i="9"/>
  <c r="I22" i="9" s="1"/>
  <c r="I21" i="8"/>
  <c r="I19" i="8"/>
  <c r="I22" i="8" s="1"/>
  <c r="E19" i="8"/>
  <c r="E22" i="8" s="1"/>
  <c r="G19" i="8"/>
  <c r="G22" i="8" s="1"/>
  <c r="K21" i="7"/>
  <c r="K19" i="7"/>
  <c r="K22" i="7" s="1"/>
  <c r="K17" i="6"/>
  <c r="K18" i="6"/>
  <c r="K16" i="6"/>
  <c r="K14" i="6"/>
  <c r="E14" i="6"/>
  <c r="G14" i="6" s="1"/>
  <c r="K9" i="6"/>
  <c r="K10" i="6"/>
  <c r="K11" i="6"/>
  <c r="K12" i="6"/>
  <c r="K8" i="6"/>
  <c r="J13" i="6" l="1"/>
  <c r="J15" i="6" s="1"/>
  <c r="R20" i="6"/>
  <c r="T20" i="6"/>
  <c r="U20" i="6"/>
  <c r="V20" i="6"/>
  <c r="T13" i="6"/>
  <c r="U13" i="6"/>
  <c r="V13" i="6"/>
  <c r="V15" i="6" s="1"/>
  <c r="V19" i="6" s="1"/>
  <c r="J19" i="6" l="1"/>
  <c r="J22" i="6" s="1"/>
  <c r="J21" i="6"/>
  <c r="V22" i="6"/>
  <c r="V21" i="6"/>
  <c r="U15" i="6"/>
  <c r="T15" i="6"/>
  <c r="O20" i="6"/>
  <c r="N20" i="6"/>
  <c r="M20" i="6"/>
  <c r="L20" i="6"/>
  <c r="I20" i="6"/>
  <c r="F20" i="6"/>
  <c r="D20" i="6"/>
  <c r="E18" i="6"/>
  <c r="G18" i="6" s="1"/>
  <c r="E17" i="6"/>
  <c r="E16" i="6"/>
  <c r="G16" i="6" s="1"/>
  <c r="R13" i="6"/>
  <c r="Q15" i="6" s="1"/>
  <c r="P15" i="6"/>
  <c r="O13" i="6"/>
  <c r="O15" i="6" s="1"/>
  <c r="O21" i="6" s="1"/>
  <c r="N13" i="6"/>
  <c r="N15" i="6" s="1"/>
  <c r="N21" i="6" s="1"/>
  <c r="M13" i="6"/>
  <c r="M15" i="6" s="1"/>
  <c r="M21" i="6" s="1"/>
  <c r="L13" i="6"/>
  <c r="L15" i="6" s="1"/>
  <c r="L21" i="6" s="1"/>
  <c r="I13" i="6"/>
  <c r="I15" i="6" s="1"/>
  <c r="I21" i="6" s="1"/>
  <c r="H13" i="6"/>
  <c r="F13" i="6"/>
  <c r="F15" i="6" s="1"/>
  <c r="F21" i="6" s="1"/>
  <c r="D13" i="6"/>
  <c r="D15" i="6" s="1"/>
  <c r="D21" i="6" s="1"/>
  <c r="C13" i="6"/>
  <c r="C15" i="6" s="1"/>
  <c r="B13" i="6"/>
  <c r="B15" i="6" s="1"/>
  <c r="E12" i="6"/>
  <c r="G12" i="6" s="1"/>
  <c r="E11" i="6"/>
  <c r="G11" i="6" s="1"/>
  <c r="E10" i="6"/>
  <c r="G10" i="6" s="1"/>
  <c r="E9" i="6"/>
  <c r="E8" i="6"/>
  <c r="G8" i="6" s="1"/>
  <c r="Q21" i="6" l="1"/>
  <c r="Q19" i="6"/>
  <c r="Q22" i="6" s="1"/>
  <c r="H15" i="6"/>
  <c r="K13" i="6"/>
  <c r="K15" i="6" s="1"/>
  <c r="K21" i="6" s="1"/>
  <c r="U19" i="6"/>
  <c r="U22" i="6" s="1"/>
  <c r="U21" i="6"/>
  <c r="R15" i="6"/>
  <c r="T19" i="6"/>
  <c r="T22" i="6" s="1"/>
  <c r="T21" i="6"/>
  <c r="E20" i="6"/>
  <c r="K20" i="6"/>
  <c r="G17" i="6"/>
  <c r="E13" i="6"/>
  <c r="E15" i="6" s="1"/>
  <c r="E21" i="6" s="1"/>
  <c r="G9" i="6"/>
  <c r="D19" i="6"/>
  <c r="D22" i="6" s="1"/>
  <c r="M19" i="6"/>
  <c r="M22" i="6" s="1"/>
  <c r="N19" i="6"/>
  <c r="N22" i="6" s="1"/>
  <c r="L19" i="6"/>
  <c r="L22" i="6" s="1"/>
  <c r="F19" i="6"/>
  <c r="F22" i="6" s="1"/>
  <c r="I19" i="6"/>
  <c r="I22" i="6" s="1"/>
  <c r="O19" i="6"/>
  <c r="O22" i="6" s="1"/>
  <c r="G20" i="6" l="1"/>
  <c r="G13" i="6"/>
  <c r="R19" i="6"/>
  <c r="R22" i="6" s="1"/>
  <c r="R21" i="6"/>
  <c r="K19" i="6"/>
  <c r="K22" i="6" s="1"/>
  <c r="E19" i="6"/>
  <c r="E22" i="6" s="1"/>
  <c r="G15" i="6" l="1"/>
  <c r="G19" i="6" s="1"/>
  <c r="G22" i="6" s="1"/>
  <c r="G21" i="6" l="1"/>
</calcChain>
</file>

<file path=xl/sharedStrings.xml><?xml version="1.0" encoding="utf-8"?>
<sst xmlns="http://schemas.openxmlformats.org/spreadsheetml/2006/main" count="316" uniqueCount="55">
  <si>
    <t>Indicador/servicio</t>
  </si>
  <si>
    <t>GINECOOBSTETRICIA</t>
  </si>
  <si>
    <t>TERAPIAS</t>
  </si>
  <si>
    <t>TOTAL</t>
  </si>
  <si>
    <t>SubObs</t>
  </si>
  <si>
    <t>Subtotal 1</t>
  </si>
  <si>
    <t>Subtotal 2</t>
  </si>
  <si>
    <t>UCIN</t>
  </si>
  <si>
    <t>UCIREN I Y II</t>
  </si>
  <si>
    <t>UCIA</t>
  </si>
  <si>
    <t xml:space="preserve">Cunero
 Transición </t>
  </si>
  <si>
    <t>Ingresos</t>
  </si>
  <si>
    <t xml:space="preserve">  Egresos por mejoría</t>
  </si>
  <si>
    <t xml:space="preserve">  Traslados</t>
  </si>
  <si>
    <t xml:space="preserve">  Altas voluntarias</t>
  </si>
  <si>
    <t xml:space="preserve">  Defunciones</t>
  </si>
  <si>
    <t xml:space="preserve">  Subtotal</t>
  </si>
  <si>
    <t xml:space="preserve">  Movimientos internos</t>
  </si>
  <si>
    <t>Egresos, total de</t>
  </si>
  <si>
    <t>Días estancia</t>
  </si>
  <si>
    <t>Días paciente</t>
  </si>
  <si>
    <t>Días cama</t>
  </si>
  <si>
    <t>Promedio días estancia</t>
  </si>
  <si>
    <t>Porcentaje de ocupación</t>
  </si>
  <si>
    <t>Indice de rotación</t>
  </si>
  <si>
    <t>Intervalo de sustitución</t>
  </si>
  <si>
    <t>Camas</t>
  </si>
  <si>
    <t>2o. Piso</t>
  </si>
  <si>
    <t>3er. Piso</t>
  </si>
  <si>
    <t>4o. Piso</t>
  </si>
  <si>
    <t>5o. Piso</t>
  </si>
  <si>
    <t>TIMN</t>
  </si>
  <si>
    <t>UTIA</t>
  </si>
  <si>
    <t>ADULTAS</t>
  </si>
  <si>
    <t>NEONATAL
3er. PISO</t>
  </si>
  <si>
    <t>NEON-URG-COV</t>
  </si>
  <si>
    <t>NEONATAL
2do. PISO</t>
  </si>
  <si>
    <t>ÁREAS COVID</t>
  </si>
  <si>
    <t>UCIN- Unidad de Cuidados Intensivos Neonatales; UCIREN I y II- Unidad de Cuidados Intermedios del Recién Nacido;  UCIA- Unidad de Cuidados Intensivos del Adulto;  TIMN- Terapia de Invasión Mínima del Neonato; UTIA - Unidad de Terapia Intermedia de Adultas
Por la pandemia por SARS-CoV2 hubo necesidad de reconvertir servicios, así el 3er. Piso se dedicó a recibir sólo neonatos COVID positivos, el 20 Piso se destinó a recibir tanto adultas como neonatos con sospecha de COVID, en tanto se reciben los resultados de la PCR.</t>
  </si>
  <si>
    <t>NEONATOLOGIA ALOJAMIENTO CONJUNTO</t>
  </si>
  <si>
    <t>egresos22</t>
  </si>
  <si>
    <t>INSTITUTO NACIONAL DE PERINATOLOGÍA
ESTADÍSTICA HOSPITALARIA, 2o. TRIMESTRE 2021 (abril a junio)</t>
  </si>
  <si>
    <t>INSTITUTO NACIONAL DE PERINATOLOGÍA
ESTADÍSTICA HOSPITALARIA, 3er. TRIMESTRE 2021 (julio a septiembre)</t>
  </si>
  <si>
    <t>INSTITUTO NACIONAL DE PERINATOLOGÍA
ESTADÍSTICA HOSPITALARIA, 4o. TRIMESTRE 2021 (octubre a diciembre)</t>
  </si>
  <si>
    <t xml:space="preserve">ADULTAS
</t>
  </si>
  <si>
    <t>2o. Piso Adultas COVID</t>
  </si>
  <si>
    <t>GINECOOBSTETRICIA ALOJAMIENTO</t>
  </si>
  <si>
    <t>INSTITUTO NACIONAL DE PERINATOLOGÍA
ESTADÍSTICA HOSPITALARIA, 1er. TRIMESTRE 2022 (enero a marzo)</t>
  </si>
  <si>
    <t>3er. piso
adultas
COVID</t>
  </si>
  <si>
    <t>INSTITUTO NACIONAL DE PERINATOLOGÍA
ESTADÍSTICA HOSPITALARIA, 2o. TRIMESTRE 2022 (enero a junio)</t>
  </si>
  <si>
    <t>INSTITUTO NACIONAL DE PERINATOLOGÍA
ESTADÍSTICA HOSPITALARIA, 3er.. TRIMESTRE 2022 (enero a septiembre)</t>
  </si>
  <si>
    <t>NEONATAL
3er. PISO COV</t>
  </si>
  <si>
    <t>NEONATAL
2do. PISO COV</t>
  </si>
  <si>
    <t>INSTITUTO NACIONAL DE PERINATOLOGÍA
ESTADÍSTICA HOSPITALARIA, 4o.TRIMESTRE 2022 (enero a diciembre)</t>
  </si>
  <si>
    <t xml:space="preserve">UCIN- Unidad de Cuidados Intensivos Neonatales; UCIREN I y II- Unidad de Cuidados Intermedios del Recién Nacido;  UCIA- Unidad de Cuidados Intensivos del Adulto;  TIMN- Terapia de Invasión Mínima del Neonato; UTIA - Unidad de Terapia Intermedia de Adultas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</si>
</sst>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164" fontId="0" fillId="2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164" fontId="0" fillId="2" borderId="8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3" fontId="0" fillId="0" borderId="30" xfId="0" applyNumberFormat="1" applyFont="1" applyBorder="1" applyAlignment="1">
      <alignment horizontal="center" vertical="center"/>
    </xf>
    <xf numFmtId="3" fontId="0" fillId="2" borderId="30" xfId="0" applyNumberFormat="1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" fontId="0" fillId="2" borderId="7" xfId="0" applyNumberFormat="1" applyFill="1" applyBorder="1" applyAlignment="1">
      <alignment horizontal="center" vertical="center" wrapText="1"/>
    </xf>
    <xf numFmtId="165" fontId="0" fillId="2" borderId="8" xfId="0" applyNumberForma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/>
    </xf>
    <xf numFmtId="3" fontId="0" fillId="0" borderId="3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8" xfId="0" applyBorder="1"/>
    <xf numFmtId="0" fontId="0" fillId="0" borderId="33" xfId="0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0" borderId="33" xfId="0" applyFill="1" applyBorder="1" applyAlignment="1">
      <alignment horizontal="center" vertical="center" wrapText="1"/>
    </xf>
    <xf numFmtId="0" fontId="0" fillId="0" borderId="36" xfId="0" applyBorder="1"/>
    <xf numFmtId="0" fontId="0" fillId="0" borderId="38" xfId="0" applyBorder="1"/>
    <xf numFmtId="0" fontId="0" fillId="0" borderId="39" xfId="0" applyBorder="1"/>
    <xf numFmtId="3" fontId="0" fillId="0" borderId="34" xfId="0" applyNumberFormat="1" applyFont="1" applyBorder="1" applyAlignment="1">
      <alignment horizontal="center" vertical="center"/>
    </xf>
    <xf numFmtId="3" fontId="0" fillId="2" borderId="34" xfId="0" applyNumberFormat="1" applyFont="1" applyFill="1" applyBorder="1" applyAlignment="1">
      <alignment horizontal="center" vertical="center"/>
    </xf>
    <xf numFmtId="3" fontId="0" fillId="0" borderId="34" xfId="0" applyNumberFormat="1" applyFont="1" applyFill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3" fontId="0" fillId="0" borderId="33" xfId="0" applyNumberForma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3" fontId="0" fillId="0" borderId="8" xfId="0" applyNumberForma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 wrapText="1"/>
    </xf>
    <xf numFmtId="1" fontId="1" fillId="2" borderId="40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3" fontId="0" fillId="0" borderId="33" xfId="0" applyNumberForma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25"/>
  <sheetViews>
    <sheetView zoomScale="93" zoomScaleNormal="93" workbookViewId="0">
      <selection activeCell="A31" sqref="A31"/>
    </sheetView>
  </sheetViews>
  <sheetFormatPr baseColWidth="10" defaultRowHeight="15" x14ac:dyDescent="0.25"/>
  <cols>
    <col min="1" max="1" width="26.7109375" customWidth="1"/>
    <col min="2" max="2" width="11.42578125" customWidth="1"/>
  </cols>
  <sheetData>
    <row r="1" spans="1:23" x14ac:dyDescent="0.25">
      <c r="A1" s="72" t="s">
        <v>47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4"/>
    </row>
    <row r="2" spans="1:23" ht="15.75" thickBot="1" x14ac:dyDescent="0.3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7"/>
    </row>
    <row r="3" spans="1:23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</row>
    <row r="4" spans="1:23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</row>
    <row r="5" spans="1:23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</row>
    <row r="6" spans="1:23" ht="15.75" customHeight="1" thickBot="1" x14ac:dyDescent="0.3">
      <c r="A6" s="78" t="s">
        <v>0</v>
      </c>
      <c r="B6" s="80" t="s">
        <v>46</v>
      </c>
      <c r="C6" s="81"/>
      <c r="D6" s="81"/>
      <c r="E6" s="81"/>
      <c r="F6" s="81"/>
      <c r="G6" s="82"/>
      <c r="H6" s="83" t="s">
        <v>39</v>
      </c>
      <c r="I6" s="81"/>
      <c r="J6" s="84"/>
      <c r="K6" s="82"/>
      <c r="L6" s="85" t="s">
        <v>2</v>
      </c>
      <c r="M6" s="86"/>
      <c r="N6" s="86"/>
      <c r="O6" s="86"/>
      <c r="P6" s="87"/>
      <c r="Q6" s="7"/>
      <c r="R6" s="66" t="s">
        <v>37</v>
      </c>
      <c r="S6" s="67"/>
      <c r="T6" s="67"/>
      <c r="U6" s="67"/>
      <c r="V6" s="68"/>
      <c r="W6" s="64" t="s">
        <v>3</v>
      </c>
    </row>
    <row r="7" spans="1:23" ht="45.75" thickBot="1" x14ac:dyDescent="0.3">
      <c r="A7" s="79"/>
      <c r="B7" s="8" t="s">
        <v>27</v>
      </c>
      <c r="C7" s="3" t="s">
        <v>28</v>
      </c>
      <c r="D7" s="3" t="s">
        <v>29</v>
      </c>
      <c r="E7" s="3" t="s">
        <v>4</v>
      </c>
      <c r="F7" s="3" t="s">
        <v>30</v>
      </c>
      <c r="G7" s="3" t="s">
        <v>5</v>
      </c>
      <c r="H7" s="3" t="s">
        <v>28</v>
      </c>
      <c r="I7" s="3" t="s">
        <v>29</v>
      </c>
      <c r="J7" s="3" t="s">
        <v>30</v>
      </c>
      <c r="K7" s="3" t="s">
        <v>6</v>
      </c>
      <c r="L7" s="3" t="s">
        <v>7</v>
      </c>
      <c r="M7" s="3" t="s">
        <v>8</v>
      </c>
      <c r="N7" s="3" t="s">
        <v>9</v>
      </c>
      <c r="O7" s="23" t="s">
        <v>31</v>
      </c>
      <c r="P7" s="24" t="s">
        <v>32</v>
      </c>
      <c r="Q7" s="19" t="s">
        <v>10</v>
      </c>
      <c r="R7" s="10" t="s">
        <v>44</v>
      </c>
      <c r="S7" s="10" t="s">
        <v>45</v>
      </c>
      <c r="T7" s="10" t="s">
        <v>34</v>
      </c>
      <c r="U7" s="10" t="s">
        <v>35</v>
      </c>
      <c r="V7" s="10" t="s">
        <v>36</v>
      </c>
      <c r="W7" s="65"/>
    </row>
    <row r="8" spans="1:23" x14ac:dyDescent="0.25">
      <c r="A8" s="4" t="s">
        <v>11</v>
      </c>
      <c r="B8" s="9">
        <v>0</v>
      </c>
      <c r="C8" s="12">
        <v>0</v>
      </c>
      <c r="D8" s="9">
        <v>398</v>
      </c>
      <c r="E8" s="16">
        <f>SUM(B8:D8)</f>
        <v>398</v>
      </c>
      <c r="F8" s="13">
        <v>144</v>
      </c>
      <c r="G8" s="17">
        <f>E8+F8</f>
        <v>542</v>
      </c>
      <c r="H8" s="13">
        <v>0</v>
      </c>
      <c r="I8" s="13">
        <v>179</v>
      </c>
      <c r="J8" s="13">
        <v>1</v>
      </c>
      <c r="K8" s="17">
        <f>H8+I8+J8</f>
        <v>180</v>
      </c>
      <c r="L8" s="12">
        <v>62</v>
      </c>
      <c r="M8" s="12">
        <v>87</v>
      </c>
      <c r="N8" s="12">
        <v>78</v>
      </c>
      <c r="O8" s="12">
        <v>121</v>
      </c>
      <c r="P8" s="12">
        <v>0</v>
      </c>
      <c r="Q8" s="12">
        <v>7</v>
      </c>
      <c r="R8" s="15">
        <v>165</v>
      </c>
      <c r="S8" s="20">
        <v>401</v>
      </c>
      <c r="T8" s="20">
        <v>65</v>
      </c>
      <c r="U8" s="20">
        <v>104</v>
      </c>
      <c r="V8" s="20">
        <v>121</v>
      </c>
      <c r="W8" s="18">
        <v>1945</v>
      </c>
    </row>
    <row r="9" spans="1:23" x14ac:dyDescent="0.25">
      <c r="A9" s="5" t="s">
        <v>12</v>
      </c>
      <c r="B9" s="12">
        <v>0</v>
      </c>
      <c r="C9" s="12">
        <v>0</v>
      </c>
      <c r="D9" s="9">
        <v>348</v>
      </c>
      <c r="E9" s="16">
        <f t="shared" ref="E9:E18" si="0">SUM(B9:D9)</f>
        <v>348</v>
      </c>
      <c r="F9" s="13">
        <v>121</v>
      </c>
      <c r="G9" s="17">
        <f t="shared" ref="G9:G18" si="1">E9+F9</f>
        <v>469</v>
      </c>
      <c r="H9" s="13">
        <v>0</v>
      </c>
      <c r="I9" s="13">
        <v>191</v>
      </c>
      <c r="J9" s="13">
        <v>1</v>
      </c>
      <c r="K9" s="17">
        <f t="shared" ref="K9:K13" si="2">H9+I9+J9</f>
        <v>192</v>
      </c>
      <c r="L9" s="12">
        <v>6</v>
      </c>
      <c r="M9" s="12">
        <v>48</v>
      </c>
      <c r="N9" s="12">
        <v>0</v>
      </c>
      <c r="O9" s="12">
        <v>43</v>
      </c>
      <c r="P9" s="12">
        <v>0</v>
      </c>
      <c r="Q9" s="12">
        <v>0</v>
      </c>
      <c r="R9" s="15">
        <v>142</v>
      </c>
      <c r="S9" s="20">
        <v>103</v>
      </c>
      <c r="T9" s="20">
        <v>32</v>
      </c>
      <c r="U9" s="20">
        <v>87</v>
      </c>
      <c r="V9" s="20">
        <v>33</v>
      </c>
      <c r="W9" s="18">
        <v>1166</v>
      </c>
    </row>
    <row r="10" spans="1:23" x14ac:dyDescent="0.25">
      <c r="A10" s="5" t="s">
        <v>13</v>
      </c>
      <c r="B10" s="12">
        <v>0</v>
      </c>
      <c r="C10" s="12">
        <v>0</v>
      </c>
      <c r="D10" s="9">
        <v>2</v>
      </c>
      <c r="E10" s="16">
        <f t="shared" si="0"/>
        <v>2</v>
      </c>
      <c r="F10" s="13">
        <v>1</v>
      </c>
      <c r="G10" s="17">
        <f t="shared" si="1"/>
        <v>3</v>
      </c>
      <c r="H10" s="13">
        <v>0</v>
      </c>
      <c r="I10" s="13">
        <v>0</v>
      </c>
      <c r="J10" s="13">
        <v>0</v>
      </c>
      <c r="K10" s="17">
        <f t="shared" si="2"/>
        <v>0</v>
      </c>
      <c r="L10" s="12">
        <v>3</v>
      </c>
      <c r="M10" s="12">
        <v>4</v>
      </c>
      <c r="N10" s="12">
        <v>0</v>
      </c>
      <c r="O10" s="12">
        <v>1</v>
      </c>
      <c r="P10" s="12">
        <v>0</v>
      </c>
      <c r="Q10" s="12">
        <v>0</v>
      </c>
      <c r="R10" s="15">
        <v>0</v>
      </c>
      <c r="S10" s="20">
        <v>1</v>
      </c>
      <c r="T10" s="20">
        <v>0</v>
      </c>
      <c r="U10" s="20">
        <v>0</v>
      </c>
      <c r="V10" s="20">
        <v>0</v>
      </c>
      <c r="W10" s="18">
        <v>12</v>
      </c>
    </row>
    <row r="11" spans="1:23" x14ac:dyDescent="0.25">
      <c r="A11" s="5" t="s">
        <v>14</v>
      </c>
      <c r="B11" s="12">
        <v>0</v>
      </c>
      <c r="C11" s="12">
        <v>0</v>
      </c>
      <c r="D11" s="9">
        <v>2</v>
      </c>
      <c r="E11" s="16">
        <f t="shared" si="0"/>
        <v>2</v>
      </c>
      <c r="F11" s="13">
        <v>0</v>
      </c>
      <c r="G11" s="17">
        <f t="shared" si="1"/>
        <v>2</v>
      </c>
      <c r="H11" s="13">
        <v>0</v>
      </c>
      <c r="I11" s="13">
        <v>0</v>
      </c>
      <c r="J11" s="13">
        <v>0</v>
      </c>
      <c r="K11" s="17">
        <f t="shared" si="2"/>
        <v>0</v>
      </c>
      <c r="L11" s="12">
        <v>0</v>
      </c>
      <c r="M11" s="12">
        <v>1</v>
      </c>
      <c r="N11" s="12">
        <v>0</v>
      </c>
      <c r="O11" s="12">
        <v>0</v>
      </c>
      <c r="P11" s="12">
        <v>0</v>
      </c>
      <c r="Q11" s="12">
        <v>0</v>
      </c>
      <c r="R11" s="15">
        <v>0</v>
      </c>
      <c r="S11" s="20">
        <v>1</v>
      </c>
      <c r="T11" s="20">
        <v>0</v>
      </c>
      <c r="U11" s="20">
        <v>1</v>
      </c>
      <c r="V11" s="20">
        <v>0</v>
      </c>
      <c r="W11" s="18">
        <v>5</v>
      </c>
    </row>
    <row r="12" spans="1:23" x14ac:dyDescent="0.25">
      <c r="A12" s="5" t="s">
        <v>15</v>
      </c>
      <c r="B12" s="12">
        <v>0</v>
      </c>
      <c r="C12" s="12">
        <v>0</v>
      </c>
      <c r="D12" s="9">
        <v>0</v>
      </c>
      <c r="E12" s="16">
        <f t="shared" si="0"/>
        <v>0</v>
      </c>
      <c r="F12" s="13">
        <v>0</v>
      </c>
      <c r="G12" s="17">
        <f t="shared" si="1"/>
        <v>0</v>
      </c>
      <c r="H12" s="13">
        <v>0</v>
      </c>
      <c r="I12" s="13">
        <v>0</v>
      </c>
      <c r="J12" s="13">
        <v>0</v>
      </c>
      <c r="K12" s="17">
        <f t="shared" si="2"/>
        <v>0</v>
      </c>
      <c r="L12" s="12">
        <v>15</v>
      </c>
      <c r="M12" s="12">
        <v>0</v>
      </c>
      <c r="N12" s="12">
        <v>0</v>
      </c>
      <c r="O12" s="12">
        <v>0</v>
      </c>
      <c r="P12" s="12">
        <v>0</v>
      </c>
      <c r="Q12" s="12">
        <v>7</v>
      </c>
      <c r="R12" s="15">
        <v>0</v>
      </c>
      <c r="S12" s="20">
        <v>0</v>
      </c>
      <c r="T12" s="20">
        <v>1</v>
      </c>
      <c r="U12" s="20">
        <v>0</v>
      </c>
      <c r="V12" s="20">
        <v>1</v>
      </c>
      <c r="W12" s="18">
        <v>24</v>
      </c>
    </row>
    <row r="13" spans="1:23" x14ac:dyDescent="0.25">
      <c r="A13" s="5" t="s">
        <v>16</v>
      </c>
      <c r="B13" s="16">
        <f>SUM(B9:B12)</f>
        <v>0</v>
      </c>
      <c r="C13" s="16">
        <f t="shared" ref="C13:O13" si="3">SUM(C9:C12)</f>
        <v>0</v>
      </c>
      <c r="D13" s="16">
        <f t="shared" si="3"/>
        <v>352</v>
      </c>
      <c r="E13" s="16">
        <f t="shared" si="3"/>
        <v>352</v>
      </c>
      <c r="F13" s="16">
        <f t="shared" si="3"/>
        <v>122</v>
      </c>
      <c r="G13" s="16">
        <f t="shared" si="3"/>
        <v>474</v>
      </c>
      <c r="H13" s="16">
        <f t="shared" si="3"/>
        <v>0</v>
      </c>
      <c r="I13" s="16">
        <f t="shared" si="3"/>
        <v>191</v>
      </c>
      <c r="J13" s="16">
        <f t="shared" si="3"/>
        <v>1</v>
      </c>
      <c r="K13" s="17">
        <f t="shared" si="2"/>
        <v>192</v>
      </c>
      <c r="L13" s="16">
        <f t="shared" si="3"/>
        <v>24</v>
      </c>
      <c r="M13" s="16">
        <f t="shared" si="3"/>
        <v>53</v>
      </c>
      <c r="N13" s="16">
        <f t="shared" si="3"/>
        <v>0</v>
      </c>
      <c r="O13" s="16">
        <f t="shared" si="3"/>
        <v>44</v>
      </c>
      <c r="P13" s="16">
        <v>0</v>
      </c>
      <c r="Q13" s="16">
        <f t="shared" ref="Q13:W13" si="4">SUM(Q9:Q12)</f>
        <v>7</v>
      </c>
      <c r="R13" s="16">
        <f t="shared" si="4"/>
        <v>142</v>
      </c>
      <c r="S13" s="16">
        <f t="shared" si="4"/>
        <v>105</v>
      </c>
      <c r="T13" s="16">
        <f t="shared" si="4"/>
        <v>33</v>
      </c>
      <c r="U13" s="16">
        <f t="shared" si="4"/>
        <v>88</v>
      </c>
      <c r="V13" s="16">
        <f t="shared" si="4"/>
        <v>34</v>
      </c>
      <c r="W13" s="16">
        <f t="shared" si="4"/>
        <v>1207</v>
      </c>
    </row>
    <row r="14" spans="1:23" x14ac:dyDescent="0.25">
      <c r="A14" s="5" t="s">
        <v>17</v>
      </c>
      <c r="B14" s="12">
        <v>0</v>
      </c>
      <c r="C14" s="12">
        <v>0</v>
      </c>
      <c r="D14" s="12">
        <v>52</v>
      </c>
      <c r="E14" s="16">
        <f t="shared" si="0"/>
        <v>52</v>
      </c>
      <c r="F14" s="13">
        <v>14</v>
      </c>
      <c r="G14" s="17">
        <f t="shared" si="1"/>
        <v>66</v>
      </c>
      <c r="H14" s="13">
        <v>0</v>
      </c>
      <c r="I14" s="13">
        <v>40</v>
      </c>
      <c r="J14" s="13">
        <v>0</v>
      </c>
      <c r="K14" s="17">
        <f>H14+I14+J14</f>
        <v>40</v>
      </c>
      <c r="L14" s="12">
        <v>41</v>
      </c>
      <c r="M14" s="12">
        <v>37</v>
      </c>
      <c r="N14" s="12">
        <v>79</v>
      </c>
      <c r="O14" s="12">
        <v>78</v>
      </c>
      <c r="P14" s="12">
        <v>0</v>
      </c>
      <c r="Q14" s="15">
        <v>0</v>
      </c>
      <c r="R14" s="15">
        <v>18</v>
      </c>
      <c r="S14" s="20">
        <v>294</v>
      </c>
      <c r="T14" s="20">
        <v>25</v>
      </c>
      <c r="U14" s="20">
        <v>35</v>
      </c>
      <c r="V14" s="20">
        <v>88</v>
      </c>
      <c r="W14" s="18">
        <v>785</v>
      </c>
    </row>
    <row r="15" spans="1:23" x14ac:dyDescent="0.25">
      <c r="A15" s="5" t="s">
        <v>18</v>
      </c>
      <c r="B15" s="16">
        <f>SUM(B13:B14)</f>
        <v>0</v>
      </c>
      <c r="C15" s="16">
        <f t="shared" ref="C15:U15" si="5">SUM(C13:C14)</f>
        <v>0</v>
      </c>
      <c r="D15" s="16">
        <f t="shared" si="5"/>
        <v>404</v>
      </c>
      <c r="E15" s="16">
        <f t="shared" si="5"/>
        <v>404</v>
      </c>
      <c r="F15" s="16">
        <f t="shared" si="5"/>
        <v>136</v>
      </c>
      <c r="G15" s="16">
        <f t="shared" si="5"/>
        <v>540</v>
      </c>
      <c r="H15" s="16">
        <f t="shared" si="5"/>
        <v>0</v>
      </c>
      <c r="I15" s="16">
        <f t="shared" si="5"/>
        <v>231</v>
      </c>
      <c r="J15" s="16">
        <f t="shared" si="5"/>
        <v>1</v>
      </c>
      <c r="K15" s="16">
        <f t="shared" si="5"/>
        <v>232</v>
      </c>
      <c r="L15" s="16">
        <f t="shared" si="5"/>
        <v>65</v>
      </c>
      <c r="M15" s="16">
        <f t="shared" si="5"/>
        <v>90</v>
      </c>
      <c r="N15" s="16">
        <f t="shared" si="5"/>
        <v>79</v>
      </c>
      <c r="O15" s="16">
        <f t="shared" si="5"/>
        <v>122</v>
      </c>
      <c r="P15" s="16">
        <f t="shared" si="5"/>
        <v>0</v>
      </c>
      <c r="Q15" s="16">
        <f t="shared" si="5"/>
        <v>7</v>
      </c>
      <c r="R15" s="16">
        <f t="shared" si="5"/>
        <v>160</v>
      </c>
      <c r="S15" s="16">
        <f t="shared" si="5"/>
        <v>399</v>
      </c>
      <c r="T15" s="16">
        <f t="shared" si="5"/>
        <v>58</v>
      </c>
      <c r="U15" s="16">
        <f t="shared" si="5"/>
        <v>123</v>
      </c>
      <c r="V15" s="16">
        <f>SUM(V13:V14)</f>
        <v>122</v>
      </c>
      <c r="W15" s="16">
        <f>SUM(W13:W14)</f>
        <v>1992</v>
      </c>
    </row>
    <row r="16" spans="1:23" x14ac:dyDescent="0.25">
      <c r="A16" s="5" t="s">
        <v>19</v>
      </c>
      <c r="B16" s="12">
        <v>0</v>
      </c>
      <c r="C16" s="12">
        <v>0</v>
      </c>
      <c r="D16" s="12">
        <v>820</v>
      </c>
      <c r="E16" s="16">
        <f t="shared" si="0"/>
        <v>820</v>
      </c>
      <c r="F16" s="13">
        <v>336</v>
      </c>
      <c r="G16" s="17">
        <f t="shared" si="1"/>
        <v>1156</v>
      </c>
      <c r="H16" s="13">
        <v>0</v>
      </c>
      <c r="I16" s="13">
        <v>319</v>
      </c>
      <c r="J16" s="13">
        <v>0.7</v>
      </c>
      <c r="K16" s="17">
        <f>H16+I16+J16</f>
        <v>319.7</v>
      </c>
      <c r="L16" s="12">
        <v>1292</v>
      </c>
      <c r="M16" s="12">
        <v>1934</v>
      </c>
      <c r="N16" s="12">
        <v>105</v>
      </c>
      <c r="O16" s="12">
        <v>387</v>
      </c>
      <c r="P16" s="12">
        <v>0</v>
      </c>
      <c r="Q16" s="12">
        <v>5</v>
      </c>
      <c r="R16" s="20">
        <v>266</v>
      </c>
      <c r="S16" s="20">
        <v>345</v>
      </c>
      <c r="T16" s="20">
        <v>521</v>
      </c>
      <c r="U16" s="20">
        <v>133</v>
      </c>
      <c r="V16" s="20">
        <v>101</v>
      </c>
      <c r="W16" s="25">
        <v>6584</v>
      </c>
    </row>
    <row r="17" spans="1:23" x14ac:dyDescent="0.25">
      <c r="A17" s="5" t="s">
        <v>20</v>
      </c>
      <c r="B17" s="12">
        <v>0</v>
      </c>
      <c r="C17" s="12">
        <v>0</v>
      </c>
      <c r="D17" s="12">
        <v>1545</v>
      </c>
      <c r="E17" s="16">
        <f t="shared" si="0"/>
        <v>1545</v>
      </c>
      <c r="F17" s="13">
        <v>549</v>
      </c>
      <c r="G17" s="17">
        <f t="shared" si="1"/>
        <v>2094</v>
      </c>
      <c r="H17" s="13">
        <v>0</v>
      </c>
      <c r="I17" s="13">
        <v>405</v>
      </c>
      <c r="J17" s="13">
        <v>1</v>
      </c>
      <c r="K17" s="17">
        <f t="shared" ref="K17:K18" si="6">H17+I17+J17</f>
        <v>406</v>
      </c>
      <c r="L17" s="12">
        <v>1516</v>
      </c>
      <c r="M17" s="12">
        <v>2179</v>
      </c>
      <c r="N17" s="12">
        <v>103</v>
      </c>
      <c r="O17" s="12">
        <v>358</v>
      </c>
      <c r="P17" s="12">
        <v>0</v>
      </c>
      <c r="Q17" s="12">
        <v>6</v>
      </c>
      <c r="R17" s="20">
        <v>919</v>
      </c>
      <c r="S17" s="20">
        <v>495</v>
      </c>
      <c r="T17" s="20">
        <v>540</v>
      </c>
      <c r="U17" s="20">
        <v>225</v>
      </c>
      <c r="V17" s="20">
        <v>1164</v>
      </c>
      <c r="W17" s="18">
        <v>10032</v>
      </c>
    </row>
    <row r="18" spans="1:23" x14ac:dyDescent="0.25">
      <c r="A18" s="5" t="s">
        <v>21</v>
      </c>
      <c r="B18" s="12">
        <v>0</v>
      </c>
      <c r="C18" s="12">
        <v>0</v>
      </c>
      <c r="D18" s="12">
        <v>1980</v>
      </c>
      <c r="E18" s="16">
        <f t="shared" si="0"/>
        <v>1980</v>
      </c>
      <c r="F18" s="13">
        <v>1620</v>
      </c>
      <c r="G18" s="17">
        <f t="shared" si="1"/>
        <v>3600</v>
      </c>
      <c r="H18" s="13">
        <v>0</v>
      </c>
      <c r="I18" s="13">
        <v>1980</v>
      </c>
      <c r="J18" s="13">
        <v>1</v>
      </c>
      <c r="K18" s="17">
        <f t="shared" si="6"/>
        <v>1981</v>
      </c>
      <c r="L18" s="12">
        <v>1440</v>
      </c>
      <c r="M18" s="12">
        <v>2300</v>
      </c>
      <c r="N18" s="12">
        <v>360</v>
      </c>
      <c r="O18" s="12">
        <v>1080</v>
      </c>
      <c r="P18" s="12">
        <v>0</v>
      </c>
      <c r="Q18" s="12">
        <v>211</v>
      </c>
      <c r="R18" s="20">
        <v>838</v>
      </c>
      <c r="S18" s="20">
        <v>1980</v>
      </c>
      <c r="T18" s="20">
        <v>1440</v>
      </c>
      <c r="U18" s="20">
        <v>720</v>
      </c>
      <c r="V18" s="20">
        <v>990</v>
      </c>
      <c r="W18" s="18">
        <v>17010</v>
      </c>
    </row>
    <row r="19" spans="1:23" x14ac:dyDescent="0.25">
      <c r="A19" s="5" t="s">
        <v>22</v>
      </c>
      <c r="B19" s="11">
        <v>0</v>
      </c>
      <c r="C19" s="11">
        <v>0</v>
      </c>
      <c r="D19" s="11">
        <f t="shared" ref="D19:O19" si="7">D16/D15</f>
        <v>2.0297029702970297</v>
      </c>
      <c r="E19" s="11">
        <f t="shared" si="7"/>
        <v>2.0297029702970297</v>
      </c>
      <c r="F19" s="11">
        <f t="shared" si="7"/>
        <v>2.4705882352941178</v>
      </c>
      <c r="G19" s="11">
        <f t="shared" si="7"/>
        <v>2.1407407407407408</v>
      </c>
      <c r="H19" s="11">
        <v>0</v>
      </c>
      <c r="I19" s="11">
        <f t="shared" si="7"/>
        <v>1.3809523809523809</v>
      </c>
      <c r="J19" s="11">
        <f t="shared" ref="J19" si="8">J16/J15</f>
        <v>0.7</v>
      </c>
      <c r="K19" s="11">
        <f t="shared" si="7"/>
        <v>1.3780172413793104</v>
      </c>
      <c r="L19" s="11">
        <f t="shared" si="7"/>
        <v>19.876923076923077</v>
      </c>
      <c r="M19" s="11">
        <f t="shared" si="7"/>
        <v>21.488888888888887</v>
      </c>
      <c r="N19" s="11">
        <f t="shared" si="7"/>
        <v>1.3291139240506329</v>
      </c>
      <c r="O19" s="11">
        <f t="shared" si="7"/>
        <v>3.1721311475409837</v>
      </c>
      <c r="P19" s="11">
        <v>0</v>
      </c>
      <c r="Q19" s="11">
        <f t="shared" ref="Q19" si="9">Q16/Q15</f>
        <v>0.7142857142857143</v>
      </c>
      <c r="R19" s="11">
        <f t="shared" ref="R19:W19" si="10">R16/R15</f>
        <v>1.6625000000000001</v>
      </c>
      <c r="S19" s="11">
        <f t="shared" ref="S19" si="11">S16/S15</f>
        <v>0.86466165413533835</v>
      </c>
      <c r="T19" s="11">
        <f t="shared" si="10"/>
        <v>8.9827586206896548</v>
      </c>
      <c r="U19" s="11">
        <f t="shared" si="10"/>
        <v>1.0813008130081301</v>
      </c>
      <c r="V19" s="11">
        <f t="shared" si="10"/>
        <v>0.82786885245901642</v>
      </c>
      <c r="W19" s="11">
        <f t="shared" si="10"/>
        <v>3.3052208835341363</v>
      </c>
    </row>
    <row r="20" spans="1:23" x14ac:dyDescent="0.25">
      <c r="A20" s="5" t="s">
        <v>23</v>
      </c>
      <c r="B20" s="11">
        <v>0</v>
      </c>
      <c r="C20" s="11">
        <v>0</v>
      </c>
      <c r="D20" s="11">
        <f t="shared" ref="D20:O20" si="12">D17/D18*100</f>
        <v>78.030303030303031</v>
      </c>
      <c r="E20" s="11">
        <f t="shared" si="12"/>
        <v>78.030303030303031</v>
      </c>
      <c r="F20" s="11">
        <f t="shared" si="12"/>
        <v>33.888888888888893</v>
      </c>
      <c r="G20" s="11">
        <f t="shared" si="12"/>
        <v>58.166666666666664</v>
      </c>
      <c r="H20" s="11">
        <v>0</v>
      </c>
      <c r="I20" s="11">
        <f t="shared" si="12"/>
        <v>20.454545454545457</v>
      </c>
      <c r="J20" s="11">
        <f t="shared" ref="J20" si="13">J17/J18*100</f>
        <v>100</v>
      </c>
      <c r="K20" s="11">
        <f t="shared" si="12"/>
        <v>20.49469964664311</v>
      </c>
      <c r="L20" s="11">
        <f t="shared" si="12"/>
        <v>105.27777777777779</v>
      </c>
      <c r="M20" s="11">
        <f t="shared" si="12"/>
        <v>94.739130434782609</v>
      </c>
      <c r="N20" s="11">
        <f t="shared" si="12"/>
        <v>28.611111111111111</v>
      </c>
      <c r="O20" s="11">
        <f t="shared" si="12"/>
        <v>33.148148148148152</v>
      </c>
      <c r="P20" s="11">
        <v>0</v>
      </c>
      <c r="Q20" s="11">
        <f t="shared" ref="Q20" si="14">Q17/Q18*100</f>
        <v>2.8436018957345972</v>
      </c>
      <c r="R20" s="11">
        <f t="shared" ref="R20:W20" si="15">R17/R18*100</f>
        <v>109.66587112171837</v>
      </c>
      <c r="S20" s="11">
        <f t="shared" ref="S20" si="16">S17/S18*100</f>
        <v>25</v>
      </c>
      <c r="T20" s="11">
        <f t="shared" si="15"/>
        <v>37.5</v>
      </c>
      <c r="U20" s="11">
        <f t="shared" si="15"/>
        <v>31.25</v>
      </c>
      <c r="V20" s="11">
        <f t="shared" si="15"/>
        <v>117.57575757575758</v>
      </c>
      <c r="W20" s="11">
        <f t="shared" si="15"/>
        <v>58.977072310405646</v>
      </c>
    </row>
    <row r="21" spans="1:23" x14ac:dyDescent="0.25">
      <c r="A21" s="5" t="s">
        <v>24</v>
      </c>
      <c r="B21" s="11">
        <v>0</v>
      </c>
      <c r="C21" s="11">
        <v>0</v>
      </c>
      <c r="D21" s="11">
        <f t="shared" ref="D21:W21" si="17">D15/D23</f>
        <v>18.363636363636363</v>
      </c>
      <c r="E21" s="11">
        <f t="shared" si="17"/>
        <v>18.363636363636363</v>
      </c>
      <c r="F21" s="11">
        <f t="shared" si="17"/>
        <v>7.5555555555555554</v>
      </c>
      <c r="G21" s="11">
        <f t="shared" si="17"/>
        <v>13.5</v>
      </c>
      <c r="H21" s="11">
        <v>0</v>
      </c>
      <c r="I21" s="11">
        <f t="shared" si="17"/>
        <v>10.5</v>
      </c>
      <c r="J21" s="11">
        <f t="shared" si="17"/>
        <v>1</v>
      </c>
      <c r="K21" s="11" t="e">
        <f t="shared" si="17"/>
        <v>#DIV/0!</v>
      </c>
      <c r="L21" s="11">
        <f t="shared" si="17"/>
        <v>4.0625</v>
      </c>
      <c r="M21" s="11">
        <f t="shared" si="17"/>
        <v>3.6</v>
      </c>
      <c r="N21" s="11">
        <f t="shared" si="17"/>
        <v>19.75</v>
      </c>
      <c r="O21" s="11">
        <f t="shared" si="17"/>
        <v>10.166666666666666</v>
      </c>
      <c r="P21" s="11">
        <v>0</v>
      </c>
      <c r="Q21" s="11">
        <f t="shared" si="17"/>
        <v>3.5</v>
      </c>
      <c r="R21" s="11">
        <f t="shared" si="17"/>
        <v>17.777777777777779</v>
      </c>
      <c r="S21" s="11">
        <f t="shared" ref="S21" si="18">S15/S23</f>
        <v>18.136363636363637</v>
      </c>
      <c r="T21" s="11">
        <f t="shared" si="17"/>
        <v>3.625</v>
      </c>
      <c r="U21" s="11">
        <f t="shared" si="17"/>
        <v>15.375</v>
      </c>
      <c r="V21" s="11">
        <f t="shared" si="17"/>
        <v>11.090909090909092</v>
      </c>
      <c r="W21" s="11">
        <f t="shared" si="17"/>
        <v>10.595744680851064</v>
      </c>
    </row>
    <row r="22" spans="1:23" x14ac:dyDescent="0.25">
      <c r="A22" s="5" t="s">
        <v>25</v>
      </c>
      <c r="B22" s="11">
        <v>0</v>
      </c>
      <c r="C22" s="11">
        <v>0</v>
      </c>
      <c r="D22" s="11">
        <f t="shared" ref="D22:O22" si="19">((100-D20)*D19)/D20</f>
        <v>0.57146976833605689</v>
      </c>
      <c r="E22" s="11">
        <f t="shared" si="19"/>
        <v>0.57146976833605689</v>
      </c>
      <c r="F22" s="11">
        <f t="shared" si="19"/>
        <v>4.8196721311475406</v>
      </c>
      <c r="G22" s="11">
        <f t="shared" si="19"/>
        <v>1.5396158335986418</v>
      </c>
      <c r="H22" s="11">
        <v>0</v>
      </c>
      <c r="I22" s="11">
        <f t="shared" si="19"/>
        <v>5.3703703703703694</v>
      </c>
      <c r="J22" s="11">
        <f t="shared" ref="J22" si="20">((100-J20)*J19)/J20</f>
        <v>0</v>
      </c>
      <c r="K22" s="11">
        <f t="shared" si="19"/>
        <v>5.3457565398335314</v>
      </c>
      <c r="L22" s="11">
        <f t="shared" si="19"/>
        <v>-0.99646843921250394</v>
      </c>
      <c r="M22" s="11">
        <f t="shared" si="19"/>
        <v>1.193279282035592</v>
      </c>
      <c r="N22" s="11">
        <f t="shared" si="19"/>
        <v>3.3163328007865305</v>
      </c>
      <c r="O22" s="11">
        <f t="shared" si="19"/>
        <v>6.3974265042586307</v>
      </c>
      <c r="P22" s="11">
        <v>0</v>
      </c>
      <c r="Q22" s="14">
        <f>((100-Q20)*Q19)/Q20</f>
        <v>24.404761904761905</v>
      </c>
      <c r="R22" s="14">
        <f t="shared" ref="R22:W22" si="21">((100-R20)*R19)/R20</f>
        <v>-0.14653155603917289</v>
      </c>
      <c r="S22" s="14">
        <f t="shared" ref="S22" si="22">((100-S20)*S19)/S20</f>
        <v>2.5939849624060152</v>
      </c>
      <c r="T22" s="14">
        <f t="shared" si="21"/>
        <v>14.97126436781609</v>
      </c>
      <c r="U22" s="14">
        <f t="shared" si="21"/>
        <v>2.3788617886178862</v>
      </c>
      <c r="V22" s="14">
        <f t="shared" si="21"/>
        <v>-0.12375359134696638</v>
      </c>
      <c r="W22" s="14">
        <f t="shared" si="21"/>
        <v>2.2990262485348083</v>
      </c>
    </row>
    <row r="23" spans="1:23" ht="15.75" thickBot="1" x14ac:dyDescent="0.3">
      <c r="A23" s="6" t="s">
        <v>26</v>
      </c>
      <c r="B23" s="21">
        <v>0</v>
      </c>
      <c r="C23" s="21">
        <v>0</v>
      </c>
      <c r="D23" s="21">
        <v>22</v>
      </c>
      <c r="E23" s="22">
        <v>22</v>
      </c>
      <c r="F23" s="21">
        <v>18</v>
      </c>
      <c r="G23" s="22">
        <v>40</v>
      </c>
      <c r="H23" s="21">
        <v>0</v>
      </c>
      <c r="I23" s="21">
        <v>22</v>
      </c>
      <c r="J23" s="21">
        <v>1</v>
      </c>
      <c r="K23" s="22"/>
      <c r="L23" s="22">
        <v>16</v>
      </c>
      <c r="M23" s="22">
        <v>25</v>
      </c>
      <c r="N23" s="22">
        <v>4</v>
      </c>
      <c r="O23" s="22">
        <v>12</v>
      </c>
      <c r="P23" s="22">
        <v>0</v>
      </c>
      <c r="Q23" s="22">
        <v>2</v>
      </c>
      <c r="R23" s="22">
        <v>9</v>
      </c>
      <c r="S23" s="22">
        <v>22</v>
      </c>
      <c r="T23" s="22">
        <v>16</v>
      </c>
      <c r="U23" s="22">
        <v>8</v>
      </c>
      <c r="V23" s="22">
        <v>11</v>
      </c>
      <c r="W23" s="25">
        <v>188</v>
      </c>
    </row>
    <row r="24" spans="1:23" x14ac:dyDescent="0.25">
      <c r="A24" s="69" t="s">
        <v>54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</row>
    <row r="25" spans="1:23" ht="35.25" customHeight="1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</row>
  </sheetData>
  <sheetProtection algorithmName="SHA-512" hashValue="budnJgGxQnxF982kUer/cujBgqlk3X/PA003K8RvFnJOw+xPqXI92Y396RK8MpW5sCinRvE8rRIaBeaqXHk/UA==" saltValue="ODWrPDTvQOsqCuAl8kUAJA==" spinCount="100000" sheet="1" objects="1" scenarios="1"/>
  <mergeCells count="8">
    <mergeCell ref="W6:W7"/>
    <mergeCell ref="R6:V6"/>
    <mergeCell ref="A24:V25"/>
    <mergeCell ref="A1:V2"/>
    <mergeCell ref="A6:A7"/>
    <mergeCell ref="B6:G6"/>
    <mergeCell ref="H6:K6"/>
    <mergeCell ref="L6:P6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5"/>
  <sheetViews>
    <sheetView zoomScale="93" zoomScaleNormal="93" workbookViewId="0">
      <selection activeCell="A24" sqref="A24:W25"/>
    </sheetView>
  </sheetViews>
  <sheetFormatPr baseColWidth="10" defaultRowHeight="15" x14ac:dyDescent="0.25"/>
  <cols>
    <col min="1" max="1" width="26.7109375" customWidth="1"/>
    <col min="2" max="2" width="11.42578125" customWidth="1"/>
  </cols>
  <sheetData>
    <row r="1" spans="1:24" x14ac:dyDescent="0.25">
      <c r="A1" s="72" t="s">
        <v>49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4"/>
    </row>
    <row r="2" spans="1:24" ht="15.75" thickBot="1" x14ac:dyDescent="0.3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</row>
    <row r="3" spans="1:2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</row>
    <row r="4" spans="1:2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</row>
    <row r="5" spans="1:24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</row>
    <row r="6" spans="1:24" ht="15.75" customHeight="1" thickBot="1" x14ac:dyDescent="0.3">
      <c r="A6" s="78" t="s">
        <v>0</v>
      </c>
      <c r="B6" s="80" t="s">
        <v>46</v>
      </c>
      <c r="C6" s="81"/>
      <c r="D6" s="81"/>
      <c r="E6" s="81"/>
      <c r="F6" s="81"/>
      <c r="G6" s="82"/>
      <c r="H6" s="83" t="s">
        <v>39</v>
      </c>
      <c r="I6" s="81"/>
      <c r="J6" s="84"/>
      <c r="K6" s="82"/>
      <c r="L6" s="85" t="s">
        <v>2</v>
      </c>
      <c r="M6" s="86"/>
      <c r="N6" s="86"/>
      <c r="O6" s="86"/>
      <c r="P6" s="87"/>
      <c r="Q6" s="7"/>
      <c r="R6" s="66" t="s">
        <v>37</v>
      </c>
      <c r="S6" s="67"/>
      <c r="T6" s="67"/>
      <c r="U6" s="67"/>
      <c r="V6" s="67"/>
      <c r="W6" s="68"/>
      <c r="X6" s="64" t="s">
        <v>3</v>
      </c>
    </row>
    <row r="7" spans="1:24" ht="45.75" thickBot="1" x14ac:dyDescent="0.3">
      <c r="A7" s="79"/>
      <c r="B7" s="8" t="s">
        <v>27</v>
      </c>
      <c r="C7" s="3" t="s">
        <v>28</v>
      </c>
      <c r="D7" s="3" t="s">
        <v>29</v>
      </c>
      <c r="E7" s="3" t="s">
        <v>4</v>
      </c>
      <c r="F7" s="3" t="s">
        <v>30</v>
      </c>
      <c r="G7" s="3" t="s">
        <v>5</v>
      </c>
      <c r="H7" s="3" t="s">
        <v>28</v>
      </c>
      <c r="I7" s="3" t="s">
        <v>29</v>
      </c>
      <c r="J7" s="3" t="s">
        <v>30</v>
      </c>
      <c r="K7" s="3" t="s">
        <v>6</v>
      </c>
      <c r="L7" s="3" t="s">
        <v>7</v>
      </c>
      <c r="M7" s="3" t="s">
        <v>8</v>
      </c>
      <c r="N7" s="3" t="s">
        <v>9</v>
      </c>
      <c r="O7" s="23" t="s">
        <v>31</v>
      </c>
      <c r="P7" s="24" t="s">
        <v>32</v>
      </c>
      <c r="Q7" s="19" t="s">
        <v>10</v>
      </c>
      <c r="R7" s="10" t="s">
        <v>44</v>
      </c>
      <c r="S7" s="10" t="s">
        <v>45</v>
      </c>
      <c r="T7" s="10" t="s">
        <v>48</v>
      </c>
      <c r="U7" s="10" t="s">
        <v>34</v>
      </c>
      <c r="V7" s="10" t="s">
        <v>35</v>
      </c>
      <c r="W7" s="10" t="s">
        <v>36</v>
      </c>
      <c r="X7" s="65"/>
    </row>
    <row r="8" spans="1:24" x14ac:dyDescent="0.25">
      <c r="A8" s="4" t="s">
        <v>11</v>
      </c>
      <c r="B8" s="9">
        <v>0</v>
      </c>
      <c r="C8" s="12">
        <v>0</v>
      </c>
      <c r="D8" s="9">
        <v>665</v>
      </c>
      <c r="E8" s="16">
        <f>SUM(B8:D8)</f>
        <v>665</v>
      </c>
      <c r="F8" s="13">
        <v>368</v>
      </c>
      <c r="G8" s="17">
        <f>E8+F8</f>
        <v>1033</v>
      </c>
      <c r="H8" s="13">
        <v>0</v>
      </c>
      <c r="I8" s="13">
        <v>389</v>
      </c>
      <c r="J8" s="13">
        <v>1</v>
      </c>
      <c r="K8" s="17">
        <f>H8+I8+J8</f>
        <v>390</v>
      </c>
      <c r="L8" s="12">
        <v>122</v>
      </c>
      <c r="M8" s="12">
        <v>177</v>
      </c>
      <c r="N8" s="12">
        <v>164</v>
      </c>
      <c r="O8" s="12">
        <v>228</v>
      </c>
      <c r="P8" s="12">
        <v>0</v>
      </c>
      <c r="Q8" s="12">
        <v>13</v>
      </c>
      <c r="R8" s="15">
        <v>244</v>
      </c>
      <c r="S8" s="20">
        <v>933</v>
      </c>
      <c r="T8" s="20">
        <v>12</v>
      </c>
      <c r="U8" s="20">
        <v>148</v>
      </c>
      <c r="V8" s="20">
        <v>152</v>
      </c>
      <c r="W8" s="20">
        <v>292</v>
      </c>
      <c r="X8" s="18">
        <v>3908</v>
      </c>
    </row>
    <row r="9" spans="1:24" x14ac:dyDescent="0.25">
      <c r="A9" s="5" t="s">
        <v>12</v>
      </c>
      <c r="B9" s="9">
        <v>0</v>
      </c>
      <c r="C9" s="12">
        <v>0</v>
      </c>
      <c r="D9" s="9">
        <v>682</v>
      </c>
      <c r="E9" s="16">
        <f t="shared" ref="E9:E18" si="0">SUM(B9:D9)</f>
        <v>682</v>
      </c>
      <c r="F9" s="13">
        <v>336</v>
      </c>
      <c r="G9" s="17">
        <f t="shared" ref="G9:G18" si="1">E9+F9</f>
        <v>1018</v>
      </c>
      <c r="H9" s="13">
        <v>0</v>
      </c>
      <c r="I9" s="13">
        <v>365</v>
      </c>
      <c r="J9" s="13">
        <v>1</v>
      </c>
      <c r="K9" s="17">
        <f t="shared" ref="K9:K13" si="2">H9+I9+J9</f>
        <v>366</v>
      </c>
      <c r="L9" s="12">
        <v>11</v>
      </c>
      <c r="M9" s="12">
        <v>101</v>
      </c>
      <c r="N9" s="12">
        <v>0</v>
      </c>
      <c r="O9" s="12">
        <v>82</v>
      </c>
      <c r="P9" s="12">
        <v>0</v>
      </c>
      <c r="Q9" s="12">
        <v>0</v>
      </c>
      <c r="R9" s="15">
        <v>218</v>
      </c>
      <c r="S9" s="20">
        <v>332</v>
      </c>
      <c r="T9" s="20">
        <v>11</v>
      </c>
      <c r="U9" s="20">
        <v>78</v>
      </c>
      <c r="V9" s="20">
        <v>122</v>
      </c>
      <c r="W9" s="20">
        <v>120</v>
      </c>
      <c r="X9" s="18">
        <v>2459</v>
      </c>
    </row>
    <row r="10" spans="1:24" x14ac:dyDescent="0.25">
      <c r="A10" s="5" t="s">
        <v>13</v>
      </c>
      <c r="B10" s="9">
        <v>0</v>
      </c>
      <c r="C10" s="12">
        <v>0</v>
      </c>
      <c r="D10" s="9">
        <v>4</v>
      </c>
      <c r="E10" s="16">
        <f t="shared" si="0"/>
        <v>4</v>
      </c>
      <c r="F10" s="13">
        <v>1</v>
      </c>
      <c r="G10" s="17">
        <f t="shared" si="1"/>
        <v>5</v>
      </c>
      <c r="H10" s="13">
        <v>0</v>
      </c>
      <c r="I10" s="13">
        <v>1</v>
      </c>
      <c r="J10" s="13">
        <v>0</v>
      </c>
      <c r="K10" s="17">
        <f t="shared" si="2"/>
        <v>1</v>
      </c>
      <c r="L10" s="12">
        <v>8</v>
      </c>
      <c r="M10" s="12">
        <v>5</v>
      </c>
      <c r="N10" s="12">
        <v>2</v>
      </c>
      <c r="O10" s="12">
        <v>1</v>
      </c>
      <c r="P10" s="12">
        <v>0</v>
      </c>
      <c r="Q10" s="12">
        <v>0</v>
      </c>
      <c r="R10" s="15">
        <v>0</v>
      </c>
      <c r="S10" s="20">
        <v>1</v>
      </c>
      <c r="T10" s="20">
        <v>0</v>
      </c>
      <c r="U10" s="20">
        <v>1</v>
      </c>
      <c r="V10" s="20">
        <v>0</v>
      </c>
      <c r="W10" s="20">
        <v>0</v>
      </c>
      <c r="X10" s="18">
        <v>24</v>
      </c>
    </row>
    <row r="11" spans="1:24" x14ac:dyDescent="0.25">
      <c r="A11" s="5" t="s">
        <v>14</v>
      </c>
      <c r="B11" s="9">
        <v>0</v>
      </c>
      <c r="C11" s="12">
        <v>0</v>
      </c>
      <c r="D11" s="9">
        <v>3</v>
      </c>
      <c r="E11" s="16">
        <f t="shared" si="0"/>
        <v>3</v>
      </c>
      <c r="F11" s="13">
        <v>1</v>
      </c>
      <c r="G11" s="17">
        <f t="shared" si="1"/>
        <v>4</v>
      </c>
      <c r="H11" s="13">
        <v>0</v>
      </c>
      <c r="I11" s="13">
        <v>1</v>
      </c>
      <c r="J11" s="13">
        <v>0</v>
      </c>
      <c r="K11" s="17">
        <f t="shared" si="2"/>
        <v>1</v>
      </c>
      <c r="L11" s="12">
        <v>0</v>
      </c>
      <c r="M11" s="12">
        <v>1</v>
      </c>
      <c r="N11" s="12">
        <v>0</v>
      </c>
      <c r="O11" s="12">
        <v>0</v>
      </c>
      <c r="P11" s="12">
        <v>0</v>
      </c>
      <c r="Q11" s="12">
        <v>0</v>
      </c>
      <c r="R11" s="15">
        <v>0</v>
      </c>
      <c r="S11" s="20">
        <v>1</v>
      </c>
      <c r="T11" s="20">
        <v>0</v>
      </c>
      <c r="U11" s="20">
        <v>0</v>
      </c>
      <c r="V11" s="20">
        <v>1</v>
      </c>
      <c r="W11" s="20">
        <v>0</v>
      </c>
      <c r="X11" s="18">
        <v>8</v>
      </c>
    </row>
    <row r="12" spans="1:24" x14ac:dyDescent="0.25">
      <c r="A12" s="5" t="s">
        <v>15</v>
      </c>
      <c r="B12" s="9">
        <v>0</v>
      </c>
      <c r="C12" s="12">
        <v>0</v>
      </c>
      <c r="D12" s="9">
        <v>0</v>
      </c>
      <c r="E12" s="16">
        <f t="shared" si="0"/>
        <v>0</v>
      </c>
      <c r="F12" s="13">
        <v>0</v>
      </c>
      <c r="G12" s="17">
        <f t="shared" si="1"/>
        <v>0</v>
      </c>
      <c r="H12" s="13">
        <v>0</v>
      </c>
      <c r="I12" s="13">
        <v>0</v>
      </c>
      <c r="J12" s="13">
        <v>0</v>
      </c>
      <c r="K12" s="17">
        <f t="shared" si="2"/>
        <v>0</v>
      </c>
      <c r="L12" s="12">
        <v>22</v>
      </c>
      <c r="M12" s="12">
        <v>2</v>
      </c>
      <c r="N12" s="12">
        <v>0</v>
      </c>
      <c r="O12" s="12">
        <v>0</v>
      </c>
      <c r="P12" s="12">
        <v>0</v>
      </c>
      <c r="Q12" s="12">
        <v>13</v>
      </c>
      <c r="R12" s="15">
        <v>0</v>
      </c>
      <c r="S12" s="20">
        <v>0</v>
      </c>
      <c r="T12" s="20">
        <v>0</v>
      </c>
      <c r="U12" s="20">
        <v>1</v>
      </c>
      <c r="V12" s="20">
        <v>0</v>
      </c>
      <c r="W12" s="20">
        <v>1</v>
      </c>
      <c r="X12" s="18">
        <v>39</v>
      </c>
    </row>
    <row r="13" spans="1:24" x14ac:dyDescent="0.25">
      <c r="A13" s="5" t="s">
        <v>16</v>
      </c>
      <c r="B13" s="16">
        <f>SUM(B9:B12)</f>
        <v>0</v>
      </c>
      <c r="C13" s="16">
        <f t="shared" ref="C13:O13" si="3">SUM(C9:C12)</f>
        <v>0</v>
      </c>
      <c r="D13" s="16">
        <f t="shared" si="3"/>
        <v>689</v>
      </c>
      <c r="E13" s="16">
        <f t="shared" si="3"/>
        <v>689</v>
      </c>
      <c r="F13" s="16">
        <f t="shared" si="3"/>
        <v>338</v>
      </c>
      <c r="G13" s="16">
        <f t="shared" si="3"/>
        <v>1027</v>
      </c>
      <c r="H13" s="16">
        <f t="shared" si="3"/>
        <v>0</v>
      </c>
      <c r="I13" s="16">
        <f t="shared" si="3"/>
        <v>367</v>
      </c>
      <c r="J13" s="16">
        <f t="shared" si="3"/>
        <v>1</v>
      </c>
      <c r="K13" s="17">
        <f t="shared" si="2"/>
        <v>368</v>
      </c>
      <c r="L13" s="16">
        <f t="shared" si="3"/>
        <v>41</v>
      </c>
      <c r="M13" s="16">
        <f t="shared" si="3"/>
        <v>109</v>
      </c>
      <c r="N13" s="16">
        <f t="shared" si="3"/>
        <v>2</v>
      </c>
      <c r="O13" s="16">
        <f t="shared" si="3"/>
        <v>83</v>
      </c>
      <c r="P13" s="16">
        <v>0</v>
      </c>
      <c r="Q13" s="16">
        <f t="shared" ref="Q13:X13" si="4">SUM(Q9:Q12)</f>
        <v>13</v>
      </c>
      <c r="R13" s="16">
        <f t="shared" si="4"/>
        <v>218</v>
      </c>
      <c r="S13" s="16">
        <f t="shared" si="4"/>
        <v>334</v>
      </c>
      <c r="T13" s="16">
        <f t="shared" si="4"/>
        <v>11</v>
      </c>
      <c r="U13" s="16">
        <f t="shared" si="4"/>
        <v>80</v>
      </c>
      <c r="V13" s="16">
        <f t="shared" si="4"/>
        <v>123</v>
      </c>
      <c r="W13" s="16">
        <f t="shared" si="4"/>
        <v>121</v>
      </c>
      <c r="X13" s="16">
        <f t="shared" si="4"/>
        <v>2530</v>
      </c>
    </row>
    <row r="14" spans="1:24" x14ac:dyDescent="0.25">
      <c r="A14" s="5" t="s">
        <v>17</v>
      </c>
      <c r="B14" s="12">
        <v>0</v>
      </c>
      <c r="C14" s="12">
        <v>0</v>
      </c>
      <c r="D14" s="12">
        <v>102</v>
      </c>
      <c r="E14" s="16">
        <f t="shared" si="0"/>
        <v>102</v>
      </c>
      <c r="F14" s="13">
        <v>27</v>
      </c>
      <c r="G14" s="17">
        <f t="shared" si="1"/>
        <v>129</v>
      </c>
      <c r="H14" s="13">
        <v>0</v>
      </c>
      <c r="I14" s="13">
        <v>78</v>
      </c>
      <c r="J14" s="13">
        <v>0</v>
      </c>
      <c r="K14" s="17">
        <f>H14+I14+J14</f>
        <v>78</v>
      </c>
      <c r="L14" s="12">
        <v>81</v>
      </c>
      <c r="M14" s="12">
        <v>74</v>
      </c>
      <c r="N14" s="12">
        <v>163</v>
      </c>
      <c r="O14" s="12">
        <v>140</v>
      </c>
      <c r="P14" s="12">
        <v>0</v>
      </c>
      <c r="Q14" s="15">
        <v>0</v>
      </c>
      <c r="R14" s="15">
        <v>26</v>
      </c>
      <c r="S14" s="20">
        <v>587</v>
      </c>
      <c r="T14" s="20">
        <v>3</v>
      </c>
      <c r="U14" s="20">
        <v>58</v>
      </c>
      <c r="V14" s="20">
        <v>29</v>
      </c>
      <c r="W14" s="20">
        <v>170</v>
      </c>
      <c r="X14" s="18">
        <v>1538</v>
      </c>
    </row>
    <row r="15" spans="1:24" x14ac:dyDescent="0.25">
      <c r="A15" s="5" t="s">
        <v>18</v>
      </c>
      <c r="B15" s="16">
        <f>SUM(B13:B14)</f>
        <v>0</v>
      </c>
      <c r="C15" s="16">
        <f t="shared" ref="C15:V15" si="5">SUM(C13:C14)</f>
        <v>0</v>
      </c>
      <c r="D15" s="16">
        <f t="shared" si="5"/>
        <v>791</v>
      </c>
      <c r="E15" s="16">
        <f t="shared" si="5"/>
        <v>791</v>
      </c>
      <c r="F15" s="16">
        <f t="shared" si="5"/>
        <v>365</v>
      </c>
      <c r="G15" s="16">
        <f t="shared" si="5"/>
        <v>1156</v>
      </c>
      <c r="H15" s="16">
        <f t="shared" si="5"/>
        <v>0</v>
      </c>
      <c r="I15" s="16">
        <f t="shared" si="5"/>
        <v>445</v>
      </c>
      <c r="J15" s="16">
        <f t="shared" si="5"/>
        <v>1</v>
      </c>
      <c r="K15" s="16">
        <f t="shared" si="5"/>
        <v>446</v>
      </c>
      <c r="L15" s="16">
        <f t="shared" si="5"/>
        <v>122</v>
      </c>
      <c r="M15" s="16">
        <f t="shared" si="5"/>
        <v>183</v>
      </c>
      <c r="N15" s="16">
        <f t="shared" si="5"/>
        <v>165</v>
      </c>
      <c r="O15" s="16">
        <f t="shared" si="5"/>
        <v>223</v>
      </c>
      <c r="P15" s="16">
        <f t="shared" si="5"/>
        <v>0</v>
      </c>
      <c r="Q15" s="16">
        <f t="shared" si="5"/>
        <v>13</v>
      </c>
      <c r="R15" s="16">
        <f t="shared" si="5"/>
        <v>244</v>
      </c>
      <c r="S15" s="16">
        <f t="shared" si="5"/>
        <v>921</v>
      </c>
      <c r="T15" s="16">
        <f t="shared" si="5"/>
        <v>14</v>
      </c>
      <c r="U15" s="16">
        <f t="shared" si="5"/>
        <v>138</v>
      </c>
      <c r="V15" s="16">
        <f t="shared" si="5"/>
        <v>152</v>
      </c>
      <c r="W15" s="16">
        <f>SUM(W13:W14)</f>
        <v>291</v>
      </c>
      <c r="X15" s="16">
        <f>SUM(X13:X14)</f>
        <v>4068</v>
      </c>
    </row>
    <row r="16" spans="1:24" x14ac:dyDescent="0.25">
      <c r="A16" s="5" t="s">
        <v>19</v>
      </c>
      <c r="B16" s="12">
        <v>0</v>
      </c>
      <c r="C16" s="12">
        <v>0</v>
      </c>
      <c r="D16" s="30">
        <v>1519</v>
      </c>
      <c r="E16" s="16">
        <f t="shared" si="0"/>
        <v>1519</v>
      </c>
      <c r="F16" s="13">
        <v>952</v>
      </c>
      <c r="G16" s="17">
        <f t="shared" si="1"/>
        <v>2471</v>
      </c>
      <c r="H16" s="13">
        <v>0</v>
      </c>
      <c r="I16" s="13">
        <v>591</v>
      </c>
      <c r="J16" s="13">
        <v>0</v>
      </c>
      <c r="K16" s="17">
        <f>H16+I16+J16</f>
        <v>591</v>
      </c>
      <c r="L16" s="12">
        <v>2843</v>
      </c>
      <c r="M16">
        <v>3927</v>
      </c>
      <c r="N16" s="12">
        <v>252</v>
      </c>
      <c r="O16" s="12">
        <v>747</v>
      </c>
      <c r="P16" s="12">
        <v>0</v>
      </c>
      <c r="Q16" s="12">
        <v>10</v>
      </c>
      <c r="R16" s="20">
        <v>446</v>
      </c>
      <c r="S16" s="20">
        <v>998</v>
      </c>
      <c r="T16" s="20">
        <v>20</v>
      </c>
      <c r="U16" s="20">
        <v>1402</v>
      </c>
      <c r="V16" s="20">
        <v>188</v>
      </c>
      <c r="W16" s="20">
        <v>308</v>
      </c>
      <c r="X16" s="16">
        <v>14203</v>
      </c>
    </row>
    <row r="17" spans="1:24" x14ac:dyDescent="0.25">
      <c r="A17" s="5" t="s">
        <v>20</v>
      </c>
      <c r="B17" s="12">
        <v>0</v>
      </c>
      <c r="C17" s="12">
        <v>0</v>
      </c>
      <c r="D17" s="30">
        <v>2386</v>
      </c>
      <c r="E17" s="16">
        <f t="shared" si="0"/>
        <v>2386</v>
      </c>
      <c r="F17" s="31">
        <v>1363</v>
      </c>
      <c r="G17" s="17">
        <f t="shared" si="1"/>
        <v>3749</v>
      </c>
      <c r="H17" s="13">
        <v>0</v>
      </c>
      <c r="I17" s="13">
        <v>795</v>
      </c>
      <c r="J17" s="13">
        <v>1</v>
      </c>
      <c r="K17" s="17">
        <f t="shared" ref="K17:K18" si="6">H17+I17+J17</f>
        <v>796</v>
      </c>
      <c r="L17" s="12">
        <v>3033</v>
      </c>
      <c r="M17">
        <v>4092</v>
      </c>
      <c r="N17" s="12">
        <v>251</v>
      </c>
      <c r="O17" s="12">
        <v>850</v>
      </c>
      <c r="P17" s="12">
        <v>0</v>
      </c>
      <c r="Q17" s="12">
        <v>10</v>
      </c>
      <c r="R17" s="20">
        <v>1514</v>
      </c>
      <c r="S17" s="20">
        <v>1309</v>
      </c>
      <c r="T17" s="20">
        <v>27</v>
      </c>
      <c r="U17" s="20">
        <v>1417</v>
      </c>
      <c r="V17" s="20">
        <v>410</v>
      </c>
      <c r="W17" s="20">
        <v>2464</v>
      </c>
      <c r="X17" s="16">
        <v>19922</v>
      </c>
    </row>
    <row r="18" spans="1:24" x14ac:dyDescent="0.25">
      <c r="A18" s="5" t="s">
        <v>21</v>
      </c>
      <c r="B18" s="12">
        <v>0</v>
      </c>
      <c r="C18" s="12">
        <v>0</v>
      </c>
      <c r="D18" s="30">
        <v>3860</v>
      </c>
      <c r="E18" s="16">
        <f t="shared" si="0"/>
        <v>3860</v>
      </c>
      <c r="F18" s="13">
        <v>3258</v>
      </c>
      <c r="G18" s="17">
        <f t="shared" si="1"/>
        <v>7118</v>
      </c>
      <c r="H18" s="13">
        <v>0</v>
      </c>
      <c r="I18" s="13">
        <v>3740</v>
      </c>
      <c r="J18" s="13">
        <v>1</v>
      </c>
      <c r="K18" s="17">
        <f t="shared" si="6"/>
        <v>3741</v>
      </c>
      <c r="L18" s="12">
        <v>2896</v>
      </c>
      <c r="M18">
        <v>4575</v>
      </c>
      <c r="N18" s="12">
        <v>724</v>
      </c>
      <c r="O18" s="12">
        <v>2172</v>
      </c>
      <c r="P18" s="12">
        <v>0</v>
      </c>
      <c r="Q18" s="12">
        <v>303</v>
      </c>
      <c r="R18" s="20">
        <v>1387</v>
      </c>
      <c r="S18" s="20">
        <v>3652</v>
      </c>
      <c r="T18" s="20">
        <v>70</v>
      </c>
      <c r="U18" s="20">
        <v>2896</v>
      </c>
      <c r="V18" s="20">
        <v>1208</v>
      </c>
      <c r="W18" s="20">
        <v>1991</v>
      </c>
      <c r="X18" s="16">
        <v>32733</v>
      </c>
    </row>
    <row r="19" spans="1:24" x14ac:dyDescent="0.25">
      <c r="A19" s="5" t="s">
        <v>22</v>
      </c>
      <c r="B19" s="11">
        <v>0</v>
      </c>
      <c r="C19" s="11">
        <v>0</v>
      </c>
      <c r="D19" s="11">
        <f t="shared" ref="D19:O19" si="7">D16/D15</f>
        <v>1.9203539823008851</v>
      </c>
      <c r="E19" s="11">
        <f t="shared" si="7"/>
        <v>1.9203539823008851</v>
      </c>
      <c r="F19" s="11">
        <f t="shared" si="7"/>
        <v>2.6082191780821917</v>
      </c>
      <c r="G19" s="11">
        <f t="shared" si="7"/>
        <v>2.1375432525951559</v>
      </c>
      <c r="H19" s="11">
        <v>0</v>
      </c>
      <c r="I19" s="11">
        <f t="shared" si="7"/>
        <v>1.3280898876404494</v>
      </c>
      <c r="J19" s="11">
        <f t="shared" si="7"/>
        <v>0</v>
      </c>
      <c r="K19" s="11">
        <f t="shared" si="7"/>
        <v>1.3251121076233183</v>
      </c>
      <c r="L19" s="11">
        <f t="shared" si="7"/>
        <v>23.303278688524589</v>
      </c>
      <c r="M19" s="11">
        <f t="shared" si="7"/>
        <v>21.459016393442624</v>
      </c>
      <c r="N19" s="11">
        <f t="shared" si="7"/>
        <v>1.5272727272727273</v>
      </c>
      <c r="O19" s="11">
        <f t="shared" si="7"/>
        <v>3.3497757847533634</v>
      </c>
      <c r="P19" s="11">
        <v>0</v>
      </c>
      <c r="Q19" s="11">
        <f t="shared" ref="Q19:X19" si="8">Q16/Q15</f>
        <v>0.76923076923076927</v>
      </c>
      <c r="R19" s="11">
        <f t="shared" si="8"/>
        <v>1.8278688524590163</v>
      </c>
      <c r="S19" s="11">
        <f t="shared" si="8"/>
        <v>1.0836047774158524</v>
      </c>
      <c r="T19" s="11">
        <f t="shared" ref="T19" si="9">T16/T15</f>
        <v>1.4285714285714286</v>
      </c>
      <c r="U19" s="11">
        <f t="shared" si="8"/>
        <v>10.159420289855072</v>
      </c>
      <c r="V19" s="11">
        <v>1.2</v>
      </c>
      <c r="W19" s="11">
        <v>1.1000000000000001</v>
      </c>
      <c r="X19" s="11">
        <f t="shared" si="8"/>
        <v>3.4913962635201572</v>
      </c>
    </row>
    <row r="20" spans="1:24" x14ac:dyDescent="0.25">
      <c r="A20" s="5" t="s">
        <v>23</v>
      </c>
      <c r="B20" s="11">
        <v>0</v>
      </c>
      <c r="C20" s="11">
        <v>0</v>
      </c>
      <c r="D20" s="11">
        <f t="shared" ref="D20:O20" si="10">D17/D18*100</f>
        <v>61.81347150259068</v>
      </c>
      <c r="E20" s="11">
        <f t="shared" si="10"/>
        <v>61.81347150259068</v>
      </c>
      <c r="F20" s="11">
        <f t="shared" si="10"/>
        <v>41.835481890730506</v>
      </c>
      <c r="G20" s="11">
        <f t="shared" si="10"/>
        <v>52.669289126159036</v>
      </c>
      <c r="H20" s="11">
        <v>0</v>
      </c>
      <c r="I20" s="11">
        <f t="shared" si="10"/>
        <v>21.256684491978607</v>
      </c>
      <c r="J20" s="11">
        <f t="shared" si="10"/>
        <v>100</v>
      </c>
      <c r="K20" s="11">
        <f t="shared" si="10"/>
        <v>21.277733226410049</v>
      </c>
      <c r="L20" s="11">
        <f t="shared" si="10"/>
        <v>104.73066298342542</v>
      </c>
      <c r="M20" s="11">
        <f t="shared" si="10"/>
        <v>89.442622950819668</v>
      </c>
      <c r="N20" s="11">
        <f t="shared" si="10"/>
        <v>34.668508287292816</v>
      </c>
      <c r="O20" s="11">
        <f t="shared" si="10"/>
        <v>39.134438305709025</v>
      </c>
      <c r="P20" s="11">
        <v>0</v>
      </c>
      <c r="Q20" s="11">
        <f t="shared" ref="Q20:X20" si="11">Q17/Q18*100</f>
        <v>3.3003300330032999</v>
      </c>
      <c r="R20" s="11">
        <f t="shared" si="11"/>
        <v>109.15645277577507</v>
      </c>
      <c r="S20" s="11">
        <f t="shared" si="11"/>
        <v>35.843373493975903</v>
      </c>
      <c r="T20" s="11">
        <f t="shared" ref="T20" si="12">T17/T18*100</f>
        <v>38.571428571428577</v>
      </c>
      <c r="U20" s="11">
        <f t="shared" si="11"/>
        <v>48.929558011049721</v>
      </c>
      <c r="V20" s="11">
        <f t="shared" si="11"/>
        <v>33.940397350993379</v>
      </c>
      <c r="W20" s="11">
        <f t="shared" si="11"/>
        <v>123.75690607734806</v>
      </c>
      <c r="X20" s="11">
        <f t="shared" si="11"/>
        <v>60.862126905569305</v>
      </c>
    </row>
    <row r="21" spans="1:24" x14ac:dyDescent="0.25">
      <c r="A21" s="5" t="s">
        <v>24</v>
      </c>
      <c r="B21" s="11">
        <v>0</v>
      </c>
      <c r="C21" s="11">
        <v>0</v>
      </c>
      <c r="D21" s="11">
        <f t="shared" ref="D21:X21" si="13">D15/D23</f>
        <v>37.666666666666664</v>
      </c>
      <c r="E21" s="11">
        <f t="shared" si="13"/>
        <v>37.666666666666664</v>
      </c>
      <c r="F21" s="11">
        <f t="shared" si="13"/>
        <v>20.277777777777779</v>
      </c>
      <c r="G21" s="11">
        <f t="shared" si="13"/>
        <v>29.641025641025642</v>
      </c>
      <c r="H21" s="11">
        <v>0</v>
      </c>
      <c r="I21" s="11">
        <f t="shared" si="13"/>
        <v>21.19047619047619</v>
      </c>
      <c r="J21" s="11">
        <f t="shared" si="13"/>
        <v>1</v>
      </c>
      <c r="K21" s="11">
        <f t="shared" si="13"/>
        <v>20.272727272727273</v>
      </c>
      <c r="L21" s="11">
        <f t="shared" si="13"/>
        <v>7.625</v>
      </c>
      <c r="M21" s="11">
        <f t="shared" si="13"/>
        <v>7.32</v>
      </c>
      <c r="N21" s="11">
        <f t="shared" si="13"/>
        <v>41.25</v>
      </c>
      <c r="O21" s="11">
        <f t="shared" si="13"/>
        <v>18.583333333333332</v>
      </c>
      <c r="P21" s="11">
        <v>0</v>
      </c>
      <c r="Q21" s="11">
        <f t="shared" si="13"/>
        <v>6.5</v>
      </c>
      <c r="R21" s="11">
        <f t="shared" si="13"/>
        <v>30.5</v>
      </c>
      <c r="S21" s="11">
        <f t="shared" si="13"/>
        <v>41.863636363636367</v>
      </c>
      <c r="T21" s="11">
        <f t="shared" ref="T21" si="14">T15/T23</f>
        <v>14</v>
      </c>
      <c r="U21" s="11">
        <f t="shared" si="13"/>
        <v>8.625</v>
      </c>
      <c r="V21" s="11">
        <f t="shared" si="13"/>
        <v>21.714285714285715</v>
      </c>
      <c r="W21" s="11">
        <f t="shared" si="13"/>
        <v>26.454545454545453</v>
      </c>
      <c r="X21" s="11">
        <f t="shared" si="13"/>
        <v>21.98918918918919</v>
      </c>
    </row>
    <row r="22" spans="1:24" x14ac:dyDescent="0.25">
      <c r="A22" s="5" t="s">
        <v>25</v>
      </c>
      <c r="B22" s="11">
        <v>0</v>
      </c>
      <c r="C22" s="11">
        <v>0</v>
      </c>
      <c r="D22" s="11">
        <f t="shared" ref="D22:O22" si="15">((100-D20)*D19)/D20</f>
        <v>1.1863377074230947</v>
      </c>
      <c r="E22" s="11">
        <f t="shared" si="15"/>
        <v>1.1863377074230947</v>
      </c>
      <c r="F22" s="11">
        <f t="shared" si="15"/>
        <v>3.6262474999748742</v>
      </c>
      <c r="G22" s="11">
        <f t="shared" si="15"/>
        <v>1.9208810930896452</v>
      </c>
      <c r="H22" s="11">
        <v>0</v>
      </c>
      <c r="I22" s="11">
        <f t="shared" si="15"/>
        <v>4.9197795208819173</v>
      </c>
      <c r="J22" s="11">
        <f t="shared" si="15"/>
        <v>0</v>
      </c>
      <c r="K22" s="11">
        <f t="shared" si="15"/>
        <v>4.9025818554656695</v>
      </c>
      <c r="L22" s="11">
        <f t="shared" si="15"/>
        <v>-1.0526044115818896</v>
      </c>
      <c r="M22" s="11">
        <f t="shared" si="15"/>
        <v>2.5329190904283458</v>
      </c>
      <c r="N22" s="11">
        <f t="shared" si="15"/>
        <v>2.8780876494023913</v>
      </c>
      <c r="O22" s="11">
        <f t="shared" si="15"/>
        <v>5.2098865734634661</v>
      </c>
      <c r="P22" s="11">
        <v>0</v>
      </c>
      <c r="Q22" s="14">
        <f>((100-Q20)*Q19)/Q20</f>
        <v>22.53846153846154</v>
      </c>
      <c r="R22" s="14">
        <f t="shared" ref="R22:X22" si="16">((100-R20)*R19)/R20</f>
        <v>-0.15332849687073666</v>
      </c>
      <c r="S22" s="14">
        <f t="shared" si="16"/>
        <v>1.9395614923493829</v>
      </c>
      <c r="T22" s="14">
        <f t="shared" ref="T22" si="17">((100-T20)*T19)/T20</f>
        <v>2.2751322751322749</v>
      </c>
      <c r="U22" s="14">
        <f t="shared" si="16"/>
        <v>10.603939737964469</v>
      </c>
      <c r="V22" s="14">
        <f t="shared" si="16"/>
        <v>2.3356097560975608</v>
      </c>
      <c r="W22" s="14">
        <f t="shared" si="16"/>
        <v>-0.21116071428571426</v>
      </c>
      <c r="X22" s="14">
        <f t="shared" si="16"/>
        <v>2.2451700397528724</v>
      </c>
    </row>
    <row r="23" spans="1:24" ht="15.75" thickBot="1" x14ac:dyDescent="0.3">
      <c r="A23" s="6" t="s">
        <v>26</v>
      </c>
      <c r="B23" s="21">
        <v>0</v>
      </c>
      <c r="C23" s="21">
        <v>0</v>
      </c>
      <c r="D23" s="21">
        <v>21</v>
      </c>
      <c r="E23" s="22">
        <f>B23+C23+D23</f>
        <v>21</v>
      </c>
      <c r="F23" s="21">
        <v>18</v>
      </c>
      <c r="G23" s="22">
        <f>E23+F23</f>
        <v>39</v>
      </c>
      <c r="H23" s="21">
        <v>0</v>
      </c>
      <c r="I23" s="21">
        <v>21</v>
      </c>
      <c r="J23" s="21">
        <v>1</v>
      </c>
      <c r="K23" s="22">
        <v>22</v>
      </c>
      <c r="L23" s="32">
        <v>16</v>
      </c>
      <c r="M23" s="32">
        <v>25</v>
      </c>
      <c r="N23" s="32">
        <v>4</v>
      </c>
      <c r="O23" s="32">
        <v>12</v>
      </c>
      <c r="P23" s="32">
        <v>0</v>
      </c>
      <c r="Q23" s="32">
        <v>2</v>
      </c>
      <c r="R23" s="32">
        <v>8</v>
      </c>
      <c r="S23" s="32">
        <v>22</v>
      </c>
      <c r="T23" s="32">
        <v>1</v>
      </c>
      <c r="U23" s="32">
        <v>16</v>
      </c>
      <c r="V23" s="32">
        <v>7</v>
      </c>
      <c r="W23" s="32">
        <v>11</v>
      </c>
      <c r="X23" s="25">
        <f>G23+K23+L23+M23+N23+O23+P23+Q23+R23+S23+T23+U23+V23+W23</f>
        <v>185</v>
      </c>
    </row>
    <row r="24" spans="1:24" x14ac:dyDescent="0.25">
      <c r="A24" s="69" t="s">
        <v>54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</row>
    <row r="25" spans="1:24" ht="35.25" customHeight="1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</row>
  </sheetData>
  <sheetProtection algorithmName="SHA-512" hashValue="jMep2n0wudhIUu3TfVC3fJPY5VdtOrYdbo+y2g/ahmSdIazcNz0zkaYAVxtbAHIKr5ksNMTqUb2lOZoiBUanMQ==" saltValue="URCCKqlhW6P4IT8OkAiAvg==" spinCount="100000" sheet="1" objects="1" scenarios="1"/>
  <mergeCells count="8">
    <mergeCell ref="X6:X7"/>
    <mergeCell ref="A24:W25"/>
    <mergeCell ref="A1:W2"/>
    <mergeCell ref="A6:A7"/>
    <mergeCell ref="B6:G6"/>
    <mergeCell ref="H6:K6"/>
    <mergeCell ref="L6:P6"/>
    <mergeCell ref="R6:W6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5"/>
  <sheetViews>
    <sheetView zoomScale="93" zoomScaleNormal="93" workbookViewId="0">
      <selection activeCell="F29" sqref="F29"/>
    </sheetView>
  </sheetViews>
  <sheetFormatPr baseColWidth="10" defaultRowHeight="15" x14ac:dyDescent="0.25"/>
  <cols>
    <col min="1" max="1" width="26.7109375" customWidth="1"/>
    <col min="2" max="2" width="11.42578125" customWidth="1"/>
  </cols>
  <sheetData>
    <row r="1" spans="1:24" x14ac:dyDescent="0.25">
      <c r="A1" s="72" t="s">
        <v>50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4"/>
    </row>
    <row r="2" spans="1:24" ht="15.75" thickBot="1" x14ac:dyDescent="0.3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</row>
    <row r="3" spans="1:2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</row>
    <row r="4" spans="1:2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</row>
    <row r="5" spans="1:24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</row>
    <row r="6" spans="1:24" ht="15.75" customHeight="1" thickBot="1" x14ac:dyDescent="0.3">
      <c r="A6" s="78" t="s">
        <v>0</v>
      </c>
      <c r="B6" s="91" t="s">
        <v>46</v>
      </c>
      <c r="C6" s="92"/>
      <c r="D6" s="92"/>
      <c r="E6" s="92"/>
      <c r="F6" s="92"/>
      <c r="G6" s="93"/>
      <c r="H6" s="94" t="s">
        <v>39</v>
      </c>
      <c r="I6" s="92"/>
      <c r="J6" s="95"/>
      <c r="K6" s="93"/>
      <c r="L6" s="96" t="s">
        <v>2</v>
      </c>
      <c r="M6" s="87"/>
      <c r="N6" s="87"/>
      <c r="O6" s="87"/>
      <c r="P6" s="87"/>
      <c r="Q6" s="53"/>
      <c r="R6" s="97" t="s">
        <v>37</v>
      </c>
      <c r="S6" s="98"/>
      <c r="T6" s="98"/>
      <c r="U6" s="98"/>
      <c r="V6" s="98"/>
      <c r="W6" s="99"/>
      <c r="X6" s="64" t="s">
        <v>3</v>
      </c>
    </row>
    <row r="7" spans="1:24" ht="45.75" thickBot="1" x14ac:dyDescent="0.3">
      <c r="A7" s="79"/>
      <c r="B7" s="28" t="s">
        <v>27</v>
      </c>
      <c r="C7" s="27" t="s">
        <v>28</v>
      </c>
      <c r="D7" s="27" t="s">
        <v>29</v>
      </c>
      <c r="E7" s="27" t="s">
        <v>4</v>
      </c>
      <c r="F7" s="27" t="s">
        <v>30</v>
      </c>
      <c r="G7" s="27" t="s">
        <v>5</v>
      </c>
      <c r="H7" s="27" t="s">
        <v>28</v>
      </c>
      <c r="I7" s="27" t="s">
        <v>29</v>
      </c>
      <c r="J7" s="27" t="s">
        <v>30</v>
      </c>
      <c r="K7" s="27" t="s">
        <v>6</v>
      </c>
      <c r="L7" s="27" t="s">
        <v>7</v>
      </c>
      <c r="M7" s="27" t="s">
        <v>8</v>
      </c>
      <c r="N7" s="27" t="s">
        <v>9</v>
      </c>
      <c r="O7" s="29" t="s">
        <v>31</v>
      </c>
      <c r="P7" s="54" t="s">
        <v>32</v>
      </c>
      <c r="Q7" s="55" t="s">
        <v>10</v>
      </c>
      <c r="R7" s="56" t="s">
        <v>44</v>
      </c>
      <c r="S7" s="56" t="s">
        <v>45</v>
      </c>
      <c r="T7" s="56" t="s">
        <v>48</v>
      </c>
      <c r="U7" s="56" t="s">
        <v>51</v>
      </c>
      <c r="V7" s="56" t="s">
        <v>35</v>
      </c>
      <c r="W7" s="56" t="s">
        <v>52</v>
      </c>
      <c r="X7" s="88"/>
    </row>
    <row r="8" spans="1:24" x14ac:dyDescent="0.25">
      <c r="A8" s="43" t="s">
        <v>11</v>
      </c>
      <c r="B8" s="37">
        <v>0</v>
      </c>
      <c r="C8" s="38">
        <v>0</v>
      </c>
      <c r="D8" s="49">
        <v>1224</v>
      </c>
      <c r="E8" s="39">
        <f>SUM(B8:D8)</f>
        <v>1224</v>
      </c>
      <c r="F8" s="40">
        <v>712</v>
      </c>
      <c r="G8" s="41">
        <f>E8+F8</f>
        <v>1936</v>
      </c>
      <c r="H8" s="40">
        <v>0</v>
      </c>
      <c r="I8" s="40">
        <v>792</v>
      </c>
      <c r="J8" s="40">
        <v>8</v>
      </c>
      <c r="K8" s="41">
        <f>H8+I8+J8</f>
        <v>800</v>
      </c>
      <c r="L8" s="38">
        <v>191</v>
      </c>
      <c r="M8" s="38">
        <v>310</v>
      </c>
      <c r="N8" s="38">
        <v>237</v>
      </c>
      <c r="O8" s="38">
        <v>369</v>
      </c>
      <c r="P8" s="38">
        <v>0</v>
      </c>
      <c r="Q8" s="38">
        <v>20</v>
      </c>
      <c r="R8" s="42">
        <v>244</v>
      </c>
      <c r="S8" s="52">
        <v>1298</v>
      </c>
      <c r="T8" s="42">
        <v>25</v>
      </c>
      <c r="U8" s="42">
        <v>185</v>
      </c>
      <c r="V8" s="42">
        <v>152</v>
      </c>
      <c r="W8" s="42">
        <v>370</v>
      </c>
      <c r="X8" s="58">
        <v>6137</v>
      </c>
    </row>
    <row r="9" spans="1:24" x14ac:dyDescent="0.25">
      <c r="A9" s="44" t="s">
        <v>12</v>
      </c>
      <c r="B9" s="9">
        <v>0</v>
      </c>
      <c r="C9" s="12">
        <v>0</v>
      </c>
      <c r="D9" s="50">
        <v>1190</v>
      </c>
      <c r="E9" s="16">
        <f t="shared" ref="E9:E18" si="0">SUM(B9:D9)</f>
        <v>1190</v>
      </c>
      <c r="F9" s="13">
        <v>656</v>
      </c>
      <c r="G9" s="17">
        <f t="shared" ref="G9:G18" si="1">E9+F9</f>
        <v>1846</v>
      </c>
      <c r="H9" s="13">
        <v>0</v>
      </c>
      <c r="I9" s="13">
        <v>697</v>
      </c>
      <c r="J9" s="13">
        <v>6</v>
      </c>
      <c r="K9" s="17">
        <f t="shared" ref="K9:K13" si="2">H9+I9+J9</f>
        <v>703</v>
      </c>
      <c r="L9" s="12">
        <v>13</v>
      </c>
      <c r="M9" s="12">
        <v>184</v>
      </c>
      <c r="N9" s="12">
        <v>0</v>
      </c>
      <c r="O9" s="12">
        <v>149</v>
      </c>
      <c r="P9" s="12">
        <v>0</v>
      </c>
      <c r="Q9" s="12">
        <v>0</v>
      </c>
      <c r="R9" s="15">
        <v>218</v>
      </c>
      <c r="S9" s="15">
        <v>570</v>
      </c>
      <c r="T9" s="15">
        <v>11</v>
      </c>
      <c r="U9" s="15">
        <v>99</v>
      </c>
      <c r="V9" s="15">
        <v>122</v>
      </c>
      <c r="W9" s="15">
        <v>182</v>
      </c>
      <c r="X9" s="59">
        <v>4097</v>
      </c>
    </row>
    <row r="10" spans="1:24" x14ac:dyDescent="0.25">
      <c r="A10" s="44" t="s">
        <v>13</v>
      </c>
      <c r="B10" s="9">
        <v>0</v>
      </c>
      <c r="C10" s="12">
        <v>0</v>
      </c>
      <c r="D10" s="9">
        <v>5</v>
      </c>
      <c r="E10" s="16">
        <f t="shared" si="0"/>
        <v>5</v>
      </c>
      <c r="F10" s="13">
        <v>2</v>
      </c>
      <c r="G10" s="17">
        <f t="shared" si="1"/>
        <v>7</v>
      </c>
      <c r="H10" s="13">
        <v>0</v>
      </c>
      <c r="I10" s="13">
        <v>1</v>
      </c>
      <c r="J10" s="13">
        <v>0</v>
      </c>
      <c r="K10" s="17">
        <f t="shared" si="2"/>
        <v>1</v>
      </c>
      <c r="L10" s="12">
        <v>11</v>
      </c>
      <c r="M10" s="12">
        <v>7</v>
      </c>
      <c r="N10" s="12">
        <v>5</v>
      </c>
      <c r="O10" s="12">
        <v>1</v>
      </c>
      <c r="P10" s="12">
        <v>0</v>
      </c>
      <c r="Q10" s="12">
        <v>2</v>
      </c>
      <c r="R10" s="15">
        <v>0</v>
      </c>
      <c r="S10" s="15">
        <v>1</v>
      </c>
      <c r="T10" s="15">
        <v>0</v>
      </c>
      <c r="U10" s="15">
        <v>1</v>
      </c>
      <c r="V10" s="15">
        <v>0</v>
      </c>
      <c r="W10" s="15">
        <v>0</v>
      </c>
      <c r="X10" s="59">
        <v>36</v>
      </c>
    </row>
    <row r="11" spans="1:24" x14ac:dyDescent="0.25">
      <c r="A11" s="44" t="s">
        <v>14</v>
      </c>
      <c r="B11" s="9">
        <v>0</v>
      </c>
      <c r="C11" s="12">
        <v>0</v>
      </c>
      <c r="D11" s="9">
        <v>4</v>
      </c>
      <c r="E11" s="16">
        <f t="shared" si="0"/>
        <v>4</v>
      </c>
      <c r="F11" s="13">
        <v>1</v>
      </c>
      <c r="G11" s="17">
        <f t="shared" si="1"/>
        <v>5</v>
      </c>
      <c r="H11" s="13">
        <v>0</v>
      </c>
      <c r="I11" s="13">
        <v>2</v>
      </c>
      <c r="J11" s="13">
        <v>0</v>
      </c>
      <c r="K11" s="17">
        <f t="shared" si="2"/>
        <v>2</v>
      </c>
      <c r="L11" s="12">
        <v>0</v>
      </c>
      <c r="M11" s="12">
        <v>1</v>
      </c>
      <c r="N11" s="12">
        <v>0</v>
      </c>
      <c r="O11" s="12">
        <v>0</v>
      </c>
      <c r="P11" s="12">
        <v>0</v>
      </c>
      <c r="Q11" s="12">
        <v>0</v>
      </c>
      <c r="R11" s="15">
        <v>0</v>
      </c>
      <c r="S11" s="15">
        <v>2</v>
      </c>
      <c r="T11" s="15">
        <v>0</v>
      </c>
      <c r="U11" s="15">
        <v>1</v>
      </c>
      <c r="V11" s="15">
        <v>1</v>
      </c>
      <c r="W11" s="15">
        <v>0</v>
      </c>
      <c r="X11" s="59">
        <v>12</v>
      </c>
    </row>
    <row r="12" spans="1:24" x14ac:dyDescent="0.25">
      <c r="A12" s="44" t="s">
        <v>15</v>
      </c>
      <c r="B12" s="9">
        <v>0</v>
      </c>
      <c r="C12" s="12">
        <v>0</v>
      </c>
      <c r="D12" s="9">
        <v>0</v>
      </c>
      <c r="E12" s="16">
        <f t="shared" si="0"/>
        <v>0</v>
      </c>
      <c r="F12" s="13">
        <v>0</v>
      </c>
      <c r="G12" s="17">
        <f t="shared" si="1"/>
        <v>0</v>
      </c>
      <c r="H12" s="13">
        <v>0</v>
      </c>
      <c r="I12" s="13">
        <v>0</v>
      </c>
      <c r="J12" s="13">
        <v>0</v>
      </c>
      <c r="K12" s="17">
        <f t="shared" si="2"/>
        <v>0</v>
      </c>
      <c r="L12" s="12">
        <v>35</v>
      </c>
      <c r="M12" s="12">
        <v>3</v>
      </c>
      <c r="N12" s="12">
        <v>1</v>
      </c>
      <c r="O12" s="12">
        <v>1</v>
      </c>
      <c r="P12" s="12">
        <v>0</v>
      </c>
      <c r="Q12" s="12">
        <v>18</v>
      </c>
      <c r="R12" s="15">
        <v>0</v>
      </c>
      <c r="S12" s="15">
        <v>0</v>
      </c>
      <c r="T12" s="15">
        <v>0</v>
      </c>
      <c r="U12" s="15">
        <v>2</v>
      </c>
      <c r="V12" s="15">
        <v>0</v>
      </c>
      <c r="W12" s="15">
        <v>1</v>
      </c>
      <c r="X12" s="59">
        <v>61</v>
      </c>
    </row>
    <row r="13" spans="1:24" x14ac:dyDescent="0.25">
      <c r="A13" s="44" t="s">
        <v>16</v>
      </c>
      <c r="B13" s="16">
        <f>SUM(B9:B12)</f>
        <v>0</v>
      </c>
      <c r="C13" s="16">
        <f t="shared" ref="C13:O13" si="3">SUM(C9:C12)</f>
        <v>0</v>
      </c>
      <c r="D13" s="16">
        <f t="shared" si="3"/>
        <v>1199</v>
      </c>
      <c r="E13" s="16">
        <f t="shared" si="3"/>
        <v>1199</v>
      </c>
      <c r="F13" s="16">
        <v>47</v>
      </c>
      <c r="G13" s="16">
        <f t="shared" si="3"/>
        <v>1858</v>
      </c>
      <c r="H13" s="16">
        <f t="shared" si="3"/>
        <v>0</v>
      </c>
      <c r="I13" s="16">
        <f t="shared" si="3"/>
        <v>700</v>
      </c>
      <c r="J13" s="16">
        <f t="shared" si="3"/>
        <v>6</v>
      </c>
      <c r="K13" s="17">
        <f t="shared" si="2"/>
        <v>706</v>
      </c>
      <c r="L13" s="16">
        <f t="shared" si="3"/>
        <v>59</v>
      </c>
      <c r="M13" s="16">
        <f t="shared" si="3"/>
        <v>195</v>
      </c>
      <c r="N13" s="16">
        <f t="shared" si="3"/>
        <v>6</v>
      </c>
      <c r="O13" s="16">
        <f t="shared" si="3"/>
        <v>151</v>
      </c>
      <c r="P13" s="16">
        <v>0</v>
      </c>
      <c r="Q13" s="16">
        <f>SUM(Q9:Q12)</f>
        <v>20</v>
      </c>
      <c r="R13" s="16">
        <f t="shared" ref="R13:W13" si="4">SUM(R9:R12)</f>
        <v>218</v>
      </c>
      <c r="S13" s="16">
        <f t="shared" si="4"/>
        <v>573</v>
      </c>
      <c r="T13" s="16">
        <f t="shared" si="4"/>
        <v>11</v>
      </c>
      <c r="U13" s="16">
        <f t="shared" si="4"/>
        <v>103</v>
      </c>
      <c r="V13" s="16">
        <f t="shared" si="4"/>
        <v>123</v>
      </c>
      <c r="W13" s="16">
        <f t="shared" si="4"/>
        <v>183</v>
      </c>
      <c r="X13" s="60">
        <v>4206</v>
      </c>
    </row>
    <row r="14" spans="1:24" x14ac:dyDescent="0.25">
      <c r="A14" s="44" t="s">
        <v>17</v>
      </c>
      <c r="B14" s="12">
        <v>0</v>
      </c>
      <c r="C14" s="12">
        <v>0</v>
      </c>
      <c r="D14" s="12">
        <v>146</v>
      </c>
      <c r="E14" s="16">
        <f t="shared" si="0"/>
        <v>146</v>
      </c>
      <c r="F14" s="31">
        <v>47</v>
      </c>
      <c r="G14" s="17">
        <f t="shared" si="1"/>
        <v>193</v>
      </c>
      <c r="H14" s="13">
        <v>0</v>
      </c>
      <c r="I14" s="13">
        <v>143</v>
      </c>
      <c r="J14" s="13">
        <v>2</v>
      </c>
      <c r="K14" s="17">
        <f>H14+I14+J14</f>
        <v>145</v>
      </c>
      <c r="L14" s="12">
        <v>127</v>
      </c>
      <c r="M14" s="12">
        <v>98</v>
      </c>
      <c r="N14" s="12">
        <v>230</v>
      </c>
      <c r="O14" s="12">
        <v>212</v>
      </c>
      <c r="P14" s="12">
        <v>0</v>
      </c>
      <c r="Q14" s="15">
        <v>0</v>
      </c>
      <c r="R14" s="15">
        <v>26</v>
      </c>
      <c r="S14" s="15">
        <v>716</v>
      </c>
      <c r="T14" s="15">
        <v>16</v>
      </c>
      <c r="U14" s="15">
        <v>78</v>
      </c>
      <c r="V14" s="15">
        <v>29</v>
      </c>
      <c r="W14" s="15">
        <v>187</v>
      </c>
      <c r="X14" s="59">
        <v>2057</v>
      </c>
    </row>
    <row r="15" spans="1:24" x14ac:dyDescent="0.25">
      <c r="A15" s="44" t="s">
        <v>18</v>
      </c>
      <c r="B15" s="16">
        <f>SUM(B13:B14)</f>
        <v>0</v>
      </c>
      <c r="C15" s="16">
        <f t="shared" ref="C15:V15" si="5">SUM(C13:C14)</f>
        <v>0</v>
      </c>
      <c r="D15" s="16">
        <f t="shared" si="5"/>
        <v>1345</v>
      </c>
      <c r="E15" s="16">
        <f t="shared" si="5"/>
        <v>1345</v>
      </c>
      <c r="F15" s="51">
        <v>2708</v>
      </c>
      <c r="G15" s="16">
        <f t="shared" si="5"/>
        <v>2051</v>
      </c>
      <c r="H15" s="16">
        <f t="shared" si="5"/>
        <v>0</v>
      </c>
      <c r="I15" s="16">
        <f t="shared" si="5"/>
        <v>843</v>
      </c>
      <c r="J15" s="16">
        <f t="shared" si="5"/>
        <v>8</v>
      </c>
      <c r="K15" s="16">
        <f t="shared" si="5"/>
        <v>851</v>
      </c>
      <c r="L15" s="16">
        <f t="shared" si="5"/>
        <v>186</v>
      </c>
      <c r="M15" s="16">
        <f t="shared" si="5"/>
        <v>293</v>
      </c>
      <c r="N15" s="16">
        <f t="shared" si="5"/>
        <v>236</v>
      </c>
      <c r="O15" s="16">
        <f t="shared" si="5"/>
        <v>363</v>
      </c>
      <c r="P15" s="16">
        <f t="shared" si="5"/>
        <v>0</v>
      </c>
      <c r="Q15" s="16">
        <f t="shared" si="5"/>
        <v>20</v>
      </c>
      <c r="R15" s="16">
        <f t="shared" si="5"/>
        <v>244</v>
      </c>
      <c r="S15" s="16">
        <f t="shared" si="5"/>
        <v>1289</v>
      </c>
      <c r="T15" s="16">
        <f t="shared" si="5"/>
        <v>27</v>
      </c>
      <c r="U15" s="16">
        <f t="shared" si="5"/>
        <v>181</v>
      </c>
      <c r="V15" s="16">
        <f t="shared" si="5"/>
        <v>152</v>
      </c>
      <c r="W15" s="16">
        <f>SUM(W13:W14)</f>
        <v>370</v>
      </c>
      <c r="X15" s="60">
        <v>6263</v>
      </c>
    </row>
    <row r="16" spans="1:24" x14ac:dyDescent="0.25">
      <c r="A16" s="44" t="s">
        <v>19</v>
      </c>
      <c r="B16" s="12">
        <v>0</v>
      </c>
      <c r="C16" s="12">
        <v>0</v>
      </c>
      <c r="D16" s="30">
        <v>2724</v>
      </c>
      <c r="E16" s="16">
        <f t="shared" si="0"/>
        <v>2724</v>
      </c>
      <c r="F16" s="31">
        <v>1784</v>
      </c>
      <c r="G16" s="17">
        <f t="shared" si="1"/>
        <v>4508</v>
      </c>
      <c r="H16" s="13">
        <v>0</v>
      </c>
      <c r="I16" s="31">
        <v>1201</v>
      </c>
      <c r="J16" s="13">
        <v>7</v>
      </c>
      <c r="K16" s="17">
        <f>H16+I16+J16</f>
        <v>1208</v>
      </c>
      <c r="L16" s="12">
        <v>4122</v>
      </c>
      <c r="M16" s="36">
        <v>6467</v>
      </c>
      <c r="N16" s="12">
        <v>398</v>
      </c>
      <c r="O16" s="30">
        <v>1578</v>
      </c>
      <c r="P16" s="12">
        <v>0</v>
      </c>
      <c r="Q16" s="12">
        <v>15</v>
      </c>
      <c r="R16" s="15">
        <v>446</v>
      </c>
      <c r="S16" s="57">
        <v>1660</v>
      </c>
      <c r="T16" s="15">
        <v>23</v>
      </c>
      <c r="U16" s="57">
        <v>2077</v>
      </c>
      <c r="V16" s="15">
        <v>188</v>
      </c>
      <c r="W16" s="15">
        <v>414</v>
      </c>
      <c r="X16" s="60">
        <v>23104</v>
      </c>
    </row>
    <row r="17" spans="1:24" x14ac:dyDescent="0.25">
      <c r="A17" s="44" t="s">
        <v>20</v>
      </c>
      <c r="B17" s="12">
        <v>0</v>
      </c>
      <c r="C17" s="12">
        <v>0</v>
      </c>
      <c r="D17" s="30">
        <v>3397</v>
      </c>
      <c r="E17" s="16">
        <f t="shared" si="0"/>
        <v>3397</v>
      </c>
      <c r="F17" s="31">
        <v>2708</v>
      </c>
      <c r="G17" s="17">
        <f t="shared" si="1"/>
        <v>6105</v>
      </c>
      <c r="H17" s="13">
        <v>0</v>
      </c>
      <c r="I17" s="31">
        <v>1468</v>
      </c>
      <c r="J17" s="13">
        <v>7</v>
      </c>
      <c r="K17" s="17">
        <f t="shared" ref="K17:K18" si="6">H17+I17+J17</f>
        <v>1475</v>
      </c>
      <c r="L17" s="12">
        <v>4789</v>
      </c>
      <c r="M17" s="36">
        <v>7271</v>
      </c>
      <c r="N17" s="12">
        <v>394</v>
      </c>
      <c r="O17" s="30">
        <v>1915</v>
      </c>
      <c r="P17" s="12">
        <v>0</v>
      </c>
      <c r="Q17" s="12">
        <v>13</v>
      </c>
      <c r="R17" s="15">
        <v>1514</v>
      </c>
      <c r="S17" s="15">
        <v>2183</v>
      </c>
      <c r="T17" s="15">
        <v>29</v>
      </c>
      <c r="U17" s="15">
        <v>2011</v>
      </c>
      <c r="V17" s="15">
        <v>410</v>
      </c>
      <c r="W17" s="15">
        <v>3756</v>
      </c>
      <c r="X17" s="60">
        <v>31865</v>
      </c>
    </row>
    <row r="18" spans="1:24" x14ac:dyDescent="0.25">
      <c r="A18" s="44" t="s">
        <v>21</v>
      </c>
      <c r="B18" s="12">
        <v>0</v>
      </c>
      <c r="C18" s="12">
        <v>0</v>
      </c>
      <c r="D18" s="30">
        <v>5700</v>
      </c>
      <c r="E18" s="16">
        <f t="shared" si="0"/>
        <v>5700</v>
      </c>
      <c r="F18" s="13">
        <v>5097</v>
      </c>
      <c r="G18" s="17">
        <f t="shared" si="1"/>
        <v>10797</v>
      </c>
      <c r="H18" s="13">
        <v>0</v>
      </c>
      <c r="I18" s="13">
        <v>5610</v>
      </c>
      <c r="J18" s="13">
        <v>29</v>
      </c>
      <c r="K18" s="17">
        <f t="shared" si="6"/>
        <v>5639</v>
      </c>
      <c r="L18" s="12">
        <v>4368</v>
      </c>
      <c r="M18" s="36">
        <v>7977</v>
      </c>
      <c r="N18" s="30">
        <v>1092</v>
      </c>
      <c r="O18" s="12">
        <v>3280</v>
      </c>
      <c r="P18" s="12">
        <v>0</v>
      </c>
      <c r="Q18" s="12">
        <v>396</v>
      </c>
      <c r="R18" s="15">
        <v>1387</v>
      </c>
      <c r="S18" s="15">
        <v>5676</v>
      </c>
      <c r="T18" s="15">
        <v>318</v>
      </c>
      <c r="U18" s="15">
        <v>4368</v>
      </c>
      <c r="V18" s="15">
        <v>1208</v>
      </c>
      <c r="W18" s="15">
        <v>3003</v>
      </c>
      <c r="X18" s="60">
        <v>49509</v>
      </c>
    </row>
    <row r="19" spans="1:24" x14ac:dyDescent="0.25">
      <c r="A19" s="44" t="s">
        <v>22</v>
      </c>
      <c r="B19" s="11">
        <v>0</v>
      </c>
      <c r="C19" s="11">
        <v>0</v>
      </c>
      <c r="D19" s="11">
        <v>2</v>
      </c>
      <c r="E19" s="11">
        <f t="shared" ref="E19:K19" si="7">E16/E15</f>
        <v>2.0252788104089219</v>
      </c>
      <c r="F19" s="11">
        <v>2.5</v>
      </c>
      <c r="G19" s="11">
        <f t="shared" si="7"/>
        <v>2.197952218430034</v>
      </c>
      <c r="H19" s="11">
        <v>0</v>
      </c>
      <c r="I19" s="11">
        <v>1.4</v>
      </c>
      <c r="J19" s="11">
        <v>0.875</v>
      </c>
      <c r="K19" s="11">
        <f t="shared" si="7"/>
        <v>1.4195064629847238</v>
      </c>
      <c r="L19" s="11">
        <v>22.2</v>
      </c>
      <c r="M19" s="11">
        <v>22.1</v>
      </c>
      <c r="N19" s="11">
        <v>1.7</v>
      </c>
      <c r="O19" s="11">
        <v>4.3</v>
      </c>
      <c r="P19" s="11">
        <v>0</v>
      </c>
      <c r="Q19" s="11">
        <v>0.8</v>
      </c>
      <c r="R19" s="11">
        <v>1.8</v>
      </c>
      <c r="S19" s="11">
        <v>1.3</v>
      </c>
      <c r="T19" s="11">
        <v>0.9</v>
      </c>
      <c r="U19" s="11">
        <v>11.5</v>
      </c>
      <c r="V19" s="11">
        <v>1.2</v>
      </c>
      <c r="W19" s="11">
        <v>1.1000000000000001</v>
      </c>
      <c r="X19" s="61">
        <v>3.7</v>
      </c>
    </row>
    <row r="20" spans="1:24" x14ac:dyDescent="0.25">
      <c r="A20" s="44" t="s">
        <v>23</v>
      </c>
      <c r="B20" s="11">
        <v>0</v>
      </c>
      <c r="C20" s="11">
        <v>0</v>
      </c>
      <c r="D20" s="11">
        <v>59.6</v>
      </c>
      <c r="E20" s="11">
        <f t="shared" ref="E20:K20" si="8">E17/E18*100</f>
        <v>59.596491228070178</v>
      </c>
      <c r="F20" s="11">
        <v>53.1</v>
      </c>
      <c r="G20" s="11">
        <f t="shared" si="8"/>
        <v>56.543484301194781</v>
      </c>
      <c r="H20" s="11">
        <v>0</v>
      </c>
      <c r="I20" s="11">
        <v>26.2</v>
      </c>
      <c r="J20" s="11">
        <v>24.137931030000001</v>
      </c>
      <c r="K20" s="11">
        <f t="shared" si="8"/>
        <v>26.157120056747651</v>
      </c>
      <c r="L20" s="11">
        <v>109.6</v>
      </c>
      <c r="M20" s="11">
        <v>91.1</v>
      </c>
      <c r="N20" s="11">
        <v>36.1</v>
      </c>
      <c r="O20" s="11">
        <v>58.4</v>
      </c>
      <c r="P20" s="11">
        <v>0</v>
      </c>
      <c r="Q20" s="11">
        <v>3.3</v>
      </c>
      <c r="R20" s="11">
        <v>109.2</v>
      </c>
      <c r="S20" s="11">
        <v>38.5</v>
      </c>
      <c r="T20" s="11">
        <v>9.1</v>
      </c>
      <c r="U20" s="11">
        <v>46</v>
      </c>
      <c r="V20" s="11">
        <v>33.9</v>
      </c>
      <c r="W20" s="11">
        <v>125.1</v>
      </c>
      <c r="X20" s="61">
        <v>64.400000000000006</v>
      </c>
    </row>
    <row r="21" spans="1:24" x14ac:dyDescent="0.25">
      <c r="A21" s="44" t="s">
        <v>24</v>
      </c>
      <c r="B21" s="11">
        <v>0</v>
      </c>
      <c r="C21" s="11">
        <v>0</v>
      </c>
      <c r="D21" s="11">
        <v>64.400000000000006</v>
      </c>
      <c r="E21" s="11">
        <f t="shared" ref="E21:K21" si="9">E15/E23</f>
        <v>64.047619047619051</v>
      </c>
      <c r="F21" s="11">
        <v>37.799999999999997</v>
      </c>
      <c r="G21" s="11">
        <f t="shared" si="9"/>
        <v>51.274999999999999</v>
      </c>
      <c r="H21" s="11">
        <v>0</v>
      </c>
      <c r="I21" s="11">
        <v>40.1</v>
      </c>
      <c r="J21" s="11">
        <v>9</v>
      </c>
      <c r="K21" s="11">
        <f t="shared" si="9"/>
        <v>38.68181818181818</v>
      </c>
      <c r="L21" s="11">
        <v>11.6</v>
      </c>
      <c r="M21" s="11">
        <v>10.1</v>
      </c>
      <c r="N21" s="11">
        <v>59</v>
      </c>
      <c r="O21" s="11">
        <v>30.3</v>
      </c>
      <c r="P21" s="11">
        <v>0</v>
      </c>
      <c r="Q21" s="11">
        <v>12</v>
      </c>
      <c r="R21" s="11">
        <v>26.5</v>
      </c>
      <c r="S21" s="11">
        <v>58.6</v>
      </c>
      <c r="T21" s="11">
        <v>3.6</v>
      </c>
      <c r="U21" s="11">
        <v>11.3</v>
      </c>
      <c r="V21" s="11">
        <v>19</v>
      </c>
      <c r="W21" s="11">
        <v>33.6</v>
      </c>
      <c r="X21" s="61">
        <v>31.8</v>
      </c>
    </row>
    <row r="22" spans="1:24" x14ac:dyDescent="0.25">
      <c r="A22" s="44" t="s">
        <v>25</v>
      </c>
      <c r="B22" s="11">
        <v>0</v>
      </c>
      <c r="C22" s="11">
        <v>0</v>
      </c>
      <c r="D22" s="11">
        <v>1.4</v>
      </c>
      <c r="E22" s="11">
        <f t="shared" ref="E22:K22" si="10">((100-E20)*E19)/E20</f>
        <v>1.3730400648724599</v>
      </c>
      <c r="F22" s="11">
        <v>2.2000000000000002</v>
      </c>
      <c r="G22" s="11">
        <f t="shared" si="10"/>
        <v>1.6892369875305027</v>
      </c>
      <c r="H22" s="11">
        <v>0</v>
      </c>
      <c r="I22" s="11">
        <v>4</v>
      </c>
      <c r="J22" s="11">
        <v>2.75</v>
      </c>
      <c r="K22" s="11">
        <f t="shared" si="10"/>
        <v>4.0073389233006029</v>
      </c>
      <c r="L22" s="11">
        <v>-1.9</v>
      </c>
      <c r="M22" s="11">
        <v>2.1</v>
      </c>
      <c r="N22" s="11">
        <v>3</v>
      </c>
      <c r="O22" s="11">
        <v>3.1</v>
      </c>
      <c r="P22" s="11">
        <v>0</v>
      </c>
      <c r="Q22" s="14">
        <v>22.1</v>
      </c>
      <c r="R22" s="14">
        <v>-0.2</v>
      </c>
      <c r="S22" s="14">
        <v>2.1</v>
      </c>
      <c r="T22" s="14">
        <v>8.5</v>
      </c>
      <c r="U22" s="14">
        <v>13.4</v>
      </c>
      <c r="V22" s="14">
        <v>2.4</v>
      </c>
      <c r="W22" s="14">
        <v>-0.2</v>
      </c>
      <c r="X22" s="62">
        <v>2</v>
      </c>
    </row>
    <row r="23" spans="1:24" ht="15.75" thickBot="1" x14ac:dyDescent="0.3">
      <c r="A23" s="45" t="s">
        <v>26</v>
      </c>
      <c r="B23" s="46">
        <v>0</v>
      </c>
      <c r="C23" s="46">
        <v>0</v>
      </c>
      <c r="D23" s="46">
        <v>21</v>
      </c>
      <c r="E23" s="47">
        <f>B23+C23+D23</f>
        <v>21</v>
      </c>
      <c r="F23" s="46">
        <v>19</v>
      </c>
      <c r="G23" s="47">
        <f>E23+F23</f>
        <v>40</v>
      </c>
      <c r="H23" s="46">
        <v>0</v>
      </c>
      <c r="I23" s="46">
        <v>21</v>
      </c>
      <c r="J23" s="46">
        <v>1</v>
      </c>
      <c r="K23" s="47">
        <f>SUM(H23:J23)</f>
        <v>22</v>
      </c>
      <c r="L23" s="48">
        <v>16</v>
      </c>
      <c r="M23" s="48">
        <v>29</v>
      </c>
      <c r="N23" s="48">
        <v>4</v>
      </c>
      <c r="O23" s="48">
        <v>12</v>
      </c>
      <c r="P23" s="48">
        <v>0</v>
      </c>
      <c r="Q23" s="48">
        <v>2</v>
      </c>
      <c r="R23" s="48">
        <v>9</v>
      </c>
      <c r="S23" s="48">
        <v>22</v>
      </c>
      <c r="T23" s="48">
        <v>8</v>
      </c>
      <c r="U23" s="48">
        <v>16</v>
      </c>
      <c r="V23" s="48">
        <v>8</v>
      </c>
      <c r="W23" s="48">
        <v>11</v>
      </c>
      <c r="X23" s="63">
        <v>197</v>
      </c>
    </row>
    <row r="24" spans="1:24" x14ac:dyDescent="0.25">
      <c r="A24" s="89" t="s">
        <v>54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</row>
    <row r="25" spans="1:24" ht="35.25" customHeight="1" x14ac:dyDescent="0.2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</row>
  </sheetData>
  <sheetProtection algorithmName="SHA-512" hashValue="dodc49SvCqQ3mDX3pH9GkZojxGYLGjFNsPwA8zDq+UEEqa3A5qGd3pprLMS93EaUL6SEg8VEuEOfMIHFQeqUUA==" saltValue="TQDSmiJeRJ/12cQMjD652w==" spinCount="100000" sheet="1" objects="1" scenarios="1"/>
  <mergeCells count="8">
    <mergeCell ref="X6:X7"/>
    <mergeCell ref="A24:W25"/>
    <mergeCell ref="A1:W2"/>
    <mergeCell ref="A6:A7"/>
    <mergeCell ref="B6:G6"/>
    <mergeCell ref="H6:K6"/>
    <mergeCell ref="L6:P6"/>
    <mergeCell ref="R6:W6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5"/>
  <sheetViews>
    <sheetView tabSelected="1" topLeftCell="B1" zoomScale="93" zoomScaleNormal="93" workbookViewId="0">
      <selection activeCell="P29" sqref="P29"/>
    </sheetView>
  </sheetViews>
  <sheetFormatPr baseColWidth="10" defaultRowHeight="15" x14ac:dyDescent="0.25"/>
  <cols>
    <col min="1" max="1" width="26.7109375" customWidth="1"/>
    <col min="2" max="2" width="11.42578125" customWidth="1"/>
  </cols>
  <sheetData>
    <row r="1" spans="1:24" x14ac:dyDescent="0.25">
      <c r="A1" s="72" t="s">
        <v>53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4"/>
    </row>
    <row r="2" spans="1:24" ht="15.75" thickBot="1" x14ac:dyDescent="0.3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</row>
    <row r="3" spans="1:2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</row>
    <row r="4" spans="1:2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</row>
    <row r="5" spans="1:24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</row>
    <row r="6" spans="1:24" ht="15.75" customHeight="1" thickBot="1" x14ac:dyDescent="0.3">
      <c r="A6" s="78" t="s">
        <v>0</v>
      </c>
      <c r="B6" s="91" t="s">
        <v>46</v>
      </c>
      <c r="C6" s="92"/>
      <c r="D6" s="92"/>
      <c r="E6" s="92"/>
      <c r="F6" s="92"/>
      <c r="G6" s="93"/>
      <c r="H6" s="94" t="s">
        <v>39</v>
      </c>
      <c r="I6" s="92"/>
      <c r="J6" s="95"/>
      <c r="K6" s="93"/>
      <c r="L6" s="96" t="s">
        <v>2</v>
      </c>
      <c r="M6" s="87"/>
      <c r="N6" s="87"/>
      <c r="O6" s="87"/>
      <c r="P6" s="87"/>
      <c r="Q6" s="53"/>
      <c r="R6" s="97" t="s">
        <v>37</v>
      </c>
      <c r="S6" s="98"/>
      <c r="T6" s="98"/>
      <c r="U6" s="98"/>
      <c r="V6" s="98"/>
      <c r="W6" s="99"/>
      <c r="X6" s="64" t="s">
        <v>3</v>
      </c>
    </row>
    <row r="7" spans="1:24" ht="45.75" thickBot="1" x14ac:dyDescent="0.3">
      <c r="A7" s="79"/>
      <c r="B7" s="34" t="s">
        <v>27</v>
      </c>
      <c r="C7" s="33" t="s">
        <v>28</v>
      </c>
      <c r="D7" s="33" t="s">
        <v>29</v>
      </c>
      <c r="E7" s="33" t="s">
        <v>4</v>
      </c>
      <c r="F7" s="33" t="s">
        <v>30</v>
      </c>
      <c r="G7" s="33" t="s">
        <v>5</v>
      </c>
      <c r="H7" s="33" t="s">
        <v>28</v>
      </c>
      <c r="I7" s="33" t="s">
        <v>29</v>
      </c>
      <c r="J7" s="33" t="s">
        <v>30</v>
      </c>
      <c r="K7" s="33" t="s">
        <v>6</v>
      </c>
      <c r="L7" s="33" t="s">
        <v>7</v>
      </c>
      <c r="M7" s="33" t="s">
        <v>8</v>
      </c>
      <c r="N7" s="33" t="s">
        <v>9</v>
      </c>
      <c r="O7" s="35" t="s">
        <v>31</v>
      </c>
      <c r="P7" s="54" t="s">
        <v>32</v>
      </c>
      <c r="Q7" s="55" t="s">
        <v>10</v>
      </c>
      <c r="R7" s="56" t="s">
        <v>44</v>
      </c>
      <c r="S7" s="56" t="s">
        <v>45</v>
      </c>
      <c r="T7" s="56" t="s">
        <v>48</v>
      </c>
      <c r="U7" s="56" t="s">
        <v>51</v>
      </c>
      <c r="V7" s="56" t="s">
        <v>35</v>
      </c>
      <c r="W7" s="56" t="s">
        <v>52</v>
      </c>
      <c r="X7" s="88"/>
    </row>
    <row r="8" spans="1:24" x14ac:dyDescent="0.25">
      <c r="A8" s="43" t="s">
        <v>11</v>
      </c>
      <c r="B8" s="37">
        <v>0</v>
      </c>
      <c r="C8" s="38">
        <v>0</v>
      </c>
      <c r="D8" s="49">
        <v>1920</v>
      </c>
      <c r="E8" s="39">
        <f>SUM(B8:D8)</f>
        <v>1920</v>
      </c>
      <c r="F8" s="103">
        <v>1018</v>
      </c>
      <c r="G8" s="41">
        <f>E8+F8</f>
        <v>2938</v>
      </c>
      <c r="H8" s="40">
        <v>0</v>
      </c>
      <c r="I8" s="103">
        <v>1241</v>
      </c>
      <c r="J8" s="40">
        <v>8</v>
      </c>
      <c r="K8" s="41">
        <f>H8+I8+J8</f>
        <v>1249</v>
      </c>
      <c r="L8" s="38">
        <v>250</v>
      </c>
      <c r="M8" s="38">
        <v>427</v>
      </c>
      <c r="N8" s="38">
        <v>325</v>
      </c>
      <c r="O8" s="38">
        <v>536</v>
      </c>
      <c r="P8" s="38">
        <v>0</v>
      </c>
      <c r="Q8" s="38">
        <v>37</v>
      </c>
      <c r="R8" s="42">
        <v>244</v>
      </c>
      <c r="S8" s="52">
        <v>1613</v>
      </c>
      <c r="T8" s="42">
        <v>25</v>
      </c>
      <c r="U8" s="42">
        <v>193</v>
      </c>
      <c r="V8" s="42">
        <v>152</v>
      </c>
      <c r="W8" s="42">
        <v>385</v>
      </c>
      <c r="X8" s="58">
        <v>8374</v>
      </c>
    </row>
    <row r="9" spans="1:24" x14ac:dyDescent="0.25">
      <c r="A9" s="44" t="s">
        <v>12</v>
      </c>
      <c r="B9" s="9">
        <v>0</v>
      </c>
      <c r="C9" s="12">
        <v>0</v>
      </c>
      <c r="D9" s="50">
        <v>1723</v>
      </c>
      <c r="E9" s="16">
        <f t="shared" ref="E9:E18" si="0">SUM(B9:D9)</f>
        <v>1723</v>
      </c>
      <c r="F9" s="13">
        <v>950</v>
      </c>
      <c r="G9" s="17">
        <f t="shared" ref="G9:G18" si="1">E9+F9</f>
        <v>2673</v>
      </c>
      <c r="H9" s="13">
        <v>0</v>
      </c>
      <c r="I9" s="31">
        <v>1091</v>
      </c>
      <c r="J9" s="13">
        <v>6</v>
      </c>
      <c r="K9" s="17">
        <f t="shared" ref="K9:K13" si="2">H9+I9+J9</f>
        <v>1097</v>
      </c>
      <c r="L9" s="12">
        <v>15</v>
      </c>
      <c r="M9" s="12">
        <v>275</v>
      </c>
      <c r="N9" s="12">
        <v>0</v>
      </c>
      <c r="O9" s="12">
        <v>220</v>
      </c>
      <c r="P9" s="38">
        <v>0</v>
      </c>
      <c r="Q9" s="12">
        <v>0</v>
      </c>
      <c r="R9" s="15">
        <v>218</v>
      </c>
      <c r="S9" s="15">
        <v>798</v>
      </c>
      <c r="T9" s="15">
        <v>11</v>
      </c>
      <c r="U9" s="15">
        <v>106</v>
      </c>
      <c r="V9" s="15">
        <v>122</v>
      </c>
      <c r="W9" s="15">
        <v>190</v>
      </c>
      <c r="X9" s="59">
        <v>5725</v>
      </c>
    </row>
    <row r="10" spans="1:24" x14ac:dyDescent="0.25">
      <c r="A10" s="44" t="s">
        <v>13</v>
      </c>
      <c r="B10" s="9">
        <v>0</v>
      </c>
      <c r="C10" s="12">
        <v>0</v>
      </c>
      <c r="D10" s="9">
        <v>6</v>
      </c>
      <c r="E10" s="16">
        <f t="shared" si="0"/>
        <v>6</v>
      </c>
      <c r="F10" s="13">
        <v>2</v>
      </c>
      <c r="G10" s="17">
        <f t="shared" si="1"/>
        <v>8</v>
      </c>
      <c r="H10" s="13">
        <v>0</v>
      </c>
      <c r="I10" s="13">
        <v>1</v>
      </c>
      <c r="J10" s="13">
        <v>0</v>
      </c>
      <c r="K10" s="17">
        <f t="shared" si="2"/>
        <v>1</v>
      </c>
      <c r="L10" s="12">
        <v>14</v>
      </c>
      <c r="M10" s="12">
        <v>9</v>
      </c>
      <c r="N10" s="12">
        <v>10</v>
      </c>
      <c r="O10" s="12">
        <v>2</v>
      </c>
      <c r="P10" s="38">
        <v>0</v>
      </c>
      <c r="Q10" s="12">
        <v>12</v>
      </c>
      <c r="R10" s="15">
        <v>0</v>
      </c>
      <c r="S10" s="15">
        <v>2</v>
      </c>
      <c r="T10" s="15">
        <v>0</v>
      </c>
      <c r="U10" s="15">
        <v>1</v>
      </c>
      <c r="V10" s="15">
        <v>0</v>
      </c>
      <c r="W10" s="15">
        <v>0</v>
      </c>
      <c r="X10" s="59">
        <v>59</v>
      </c>
    </row>
    <row r="11" spans="1:24" x14ac:dyDescent="0.25">
      <c r="A11" s="44" t="s">
        <v>14</v>
      </c>
      <c r="B11" s="9">
        <v>0</v>
      </c>
      <c r="C11" s="12">
        <v>0</v>
      </c>
      <c r="D11" s="9">
        <v>5</v>
      </c>
      <c r="E11" s="16">
        <f t="shared" si="0"/>
        <v>5</v>
      </c>
      <c r="F11" s="13">
        <v>1</v>
      </c>
      <c r="G11" s="17">
        <f t="shared" si="1"/>
        <v>6</v>
      </c>
      <c r="H11" s="13">
        <v>0</v>
      </c>
      <c r="I11" s="13">
        <v>2</v>
      </c>
      <c r="J11" s="13">
        <v>0</v>
      </c>
      <c r="K11" s="17">
        <f t="shared" si="2"/>
        <v>2</v>
      </c>
      <c r="L11" s="12">
        <v>0</v>
      </c>
      <c r="M11" s="12">
        <v>1</v>
      </c>
      <c r="N11" s="12">
        <v>0</v>
      </c>
      <c r="O11" s="12">
        <v>0</v>
      </c>
      <c r="P11" s="38">
        <v>0</v>
      </c>
      <c r="Q11" s="12">
        <v>0</v>
      </c>
      <c r="R11" s="15">
        <v>0</v>
      </c>
      <c r="S11" s="15">
        <v>4</v>
      </c>
      <c r="T11" s="15">
        <v>0</v>
      </c>
      <c r="U11" s="15">
        <v>1</v>
      </c>
      <c r="V11" s="15">
        <v>1</v>
      </c>
      <c r="W11" s="15">
        <v>0</v>
      </c>
      <c r="X11" s="59">
        <v>15</v>
      </c>
    </row>
    <row r="12" spans="1:24" x14ac:dyDescent="0.25">
      <c r="A12" s="44" t="s">
        <v>15</v>
      </c>
      <c r="B12" s="9">
        <v>0</v>
      </c>
      <c r="C12" s="12">
        <v>0</v>
      </c>
      <c r="D12" s="9">
        <v>0</v>
      </c>
      <c r="E12" s="16">
        <f t="shared" si="0"/>
        <v>0</v>
      </c>
      <c r="F12" s="13">
        <v>0</v>
      </c>
      <c r="G12" s="17">
        <f t="shared" si="1"/>
        <v>0</v>
      </c>
      <c r="H12" s="13">
        <v>0</v>
      </c>
      <c r="I12" s="13">
        <v>0</v>
      </c>
      <c r="J12" s="13">
        <v>0</v>
      </c>
      <c r="K12" s="17">
        <f t="shared" si="2"/>
        <v>0</v>
      </c>
      <c r="L12" s="12">
        <v>48</v>
      </c>
      <c r="M12" s="12">
        <v>4</v>
      </c>
      <c r="N12" s="12">
        <v>1</v>
      </c>
      <c r="O12" s="12">
        <v>4</v>
      </c>
      <c r="P12" s="38">
        <v>0</v>
      </c>
      <c r="Q12" s="12">
        <v>25</v>
      </c>
      <c r="R12" s="15">
        <v>0</v>
      </c>
      <c r="S12" s="15">
        <v>0</v>
      </c>
      <c r="T12" s="15">
        <v>0</v>
      </c>
      <c r="U12" s="15">
        <v>2</v>
      </c>
      <c r="V12" s="15">
        <v>0</v>
      </c>
      <c r="W12" s="15">
        <v>1</v>
      </c>
      <c r="X12" s="59">
        <v>85</v>
      </c>
    </row>
    <row r="13" spans="1:24" x14ac:dyDescent="0.25">
      <c r="A13" s="44" t="s">
        <v>16</v>
      </c>
      <c r="B13" s="16">
        <f>SUM(B9:B12)</f>
        <v>0</v>
      </c>
      <c r="C13" s="16">
        <f t="shared" ref="C13:O13" si="3">SUM(C9:C12)</f>
        <v>0</v>
      </c>
      <c r="D13" s="16">
        <f t="shared" si="3"/>
        <v>1734</v>
      </c>
      <c r="E13" s="16">
        <f t="shared" si="3"/>
        <v>1734</v>
      </c>
      <c r="F13" s="16">
        <f t="shared" si="3"/>
        <v>953</v>
      </c>
      <c r="G13" s="16">
        <f t="shared" si="3"/>
        <v>2687</v>
      </c>
      <c r="H13" s="16">
        <f t="shared" si="3"/>
        <v>0</v>
      </c>
      <c r="I13" s="16">
        <f t="shared" si="3"/>
        <v>1094</v>
      </c>
      <c r="J13" s="16">
        <f t="shared" si="3"/>
        <v>6</v>
      </c>
      <c r="K13" s="17">
        <f t="shared" si="2"/>
        <v>1100</v>
      </c>
      <c r="L13" s="16">
        <f t="shared" si="3"/>
        <v>77</v>
      </c>
      <c r="M13" s="16">
        <f t="shared" si="3"/>
        <v>289</v>
      </c>
      <c r="N13" s="16">
        <f t="shared" si="3"/>
        <v>11</v>
      </c>
      <c r="O13" s="16">
        <f t="shared" si="3"/>
        <v>226</v>
      </c>
      <c r="P13" s="16">
        <v>0</v>
      </c>
      <c r="Q13" s="16">
        <f t="shared" ref="Q13:W13" si="4">SUM(Q9:Q12)</f>
        <v>37</v>
      </c>
      <c r="R13" s="16">
        <f t="shared" si="4"/>
        <v>218</v>
      </c>
      <c r="S13" s="16">
        <f t="shared" si="4"/>
        <v>804</v>
      </c>
      <c r="T13" s="16">
        <f t="shared" si="4"/>
        <v>11</v>
      </c>
      <c r="U13" s="16">
        <f t="shared" si="4"/>
        <v>110</v>
      </c>
      <c r="V13" s="16">
        <f t="shared" si="4"/>
        <v>123</v>
      </c>
      <c r="W13" s="16">
        <f t="shared" si="4"/>
        <v>191</v>
      </c>
      <c r="X13" s="60">
        <v>5884</v>
      </c>
    </row>
    <row r="14" spans="1:24" x14ac:dyDescent="0.25">
      <c r="A14" s="44" t="s">
        <v>17</v>
      </c>
      <c r="B14" s="12">
        <v>0</v>
      </c>
      <c r="C14" s="12">
        <v>0</v>
      </c>
      <c r="D14" s="12">
        <v>193</v>
      </c>
      <c r="E14" s="16">
        <f t="shared" si="0"/>
        <v>193</v>
      </c>
      <c r="F14" s="31">
        <v>64</v>
      </c>
      <c r="G14" s="17">
        <f t="shared" si="1"/>
        <v>257</v>
      </c>
      <c r="H14" s="13">
        <v>0</v>
      </c>
      <c r="I14" s="13">
        <v>199</v>
      </c>
      <c r="J14" s="13">
        <v>2</v>
      </c>
      <c r="K14" s="17">
        <f>H14+I14+J14</f>
        <v>201</v>
      </c>
      <c r="L14" s="12">
        <v>175</v>
      </c>
      <c r="M14" s="12">
        <v>115</v>
      </c>
      <c r="N14" s="12">
        <v>313</v>
      </c>
      <c r="O14" s="12">
        <v>297</v>
      </c>
      <c r="P14" s="12">
        <v>0</v>
      </c>
      <c r="Q14" s="15">
        <v>0</v>
      </c>
      <c r="R14" s="15">
        <v>26</v>
      </c>
      <c r="S14" s="15">
        <v>810</v>
      </c>
      <c r="T14" s="15">
        <v>16</v>
      </c>
      <c r="U14" s="15">
        <v>85</v>
      </c>
      <c r="V14" s="15">
        <v>29</v>
      </c>
      <c r="W14" s="15">
        <v>194</v>
      </c>
      <c r="X14" s="59">
        <v>2518</v>
      </c>
    </row>
    <row r="15" spans="1:24" x14ac:dyDescent="0.25">
      <c r="A15" s="44" t="s">
        <v>18</v>
      </c>
      <c r="B15" s="16">
        <f>SUM(B13:B14)</f>
        <v>0</v>
      </c>
      <c r="C15" s="16">
        <f t="shared" ref="C15:V15" si="5">SUM(C13:C14)</f>
        <v>0</v>
      </c>
      <c r="D15" s="16">
        <f t="shared" si="5"/>
        <v>1927</v>
      </c>
      <c r="E15" s="16">
        <f t="shared" si="5"/>
        <v>1927</v>
      </c>
      <c r="F15" s="16">
        <f t="shared" si="5"/>
        <v>1017</v>
      </c>
      <c r="G15" s="16">
        <f t="shared" si="5"/>
        <v>2944</v>
      </c>
      <c r="H15" s="16">
        <f t="shared" si="5"/>
        <v>0</v>
      </c>
      <c r="I15" s="16">
        <f t="shared" si="5"/>
        <v>1293</v>
      </c>
      <c r="J15" s="16">
        <f t="shared" si="5"/>
        <v>8</v>
      </c>
      <c r="K15" s="16">
        <f t="shared" si="5"/>
        <v>1301</v>
      </c>
      <c r="L15" s="16">
        <f t="shared" si="5"/>
        <v>252</v>
      </c>
      <c r="M15" s="16">
        <f t="shared" si="5"/>
        <v>404</v>
      </c>
      <c r="N15" s="16">
        <f t="shared" si="5"/>
        <v>324</v>
      </c>
      <c r="O15" s="16">
        <f t="shared" si="5"/>
        <v>523</v>
      </c>
      <c r="P15" s="16">
        <f t="shared" si="5"/>
        <v>0</v>
      </c>
      <c r="Q15" s="16">
        <f t="shared" si="5"/>
        <v>37</v>
      </c>
      <c r="R15" s="16">
        <f t="shared" si="5"/>
        <v>244</v>
      </c>
      <c r="S15" s="16">
        <f t="shared" si="5"/>
        <v>1614</v>
      </c>
      <c r="T15" s="16">
        <f t="shared" si="5"/>
        <v>27</v>
      </c>
      <c r="U15" s="16">
        <f t="shared" si="5"/>
        <v>195</v>
      </c>
      <c r="V15" s="16">
        <f t="shared" si="5"/>
        <v>152</v>
      </c>
      <c r="W15" s="16">
        <f>SUM(W13:W14)</f>
        <v>385</v>
      </c>
      <c r="X15" s="60">
        <v>8402</v>
      </c>
    </row>
    <row r="16" spans="1:24" x14ac:dyDescent="0.25">
      <c r="A16" s="44" t="s">
        <v>19</v>
      </c>
      <c r="B16" s="12">
        <v>0</v>
      </c>
      <c r="C16" s="12">
        <v>0</v>
      </c>
      <c r="D16" s="30">
        <v>3863</v>
      </c>
      <c r="E16" s="16">
        <f t="shared" si="0"/>
        <v>3863</v>
      </c>
      <c r="F16" s="31">
        <v>2602</v>
      </c>
      <c r="G16" s="17">
        <f t="shared" si="1"/>
        <v>6465</v>
      </c>
      <c r="H16" s="13">
        <v>0</v>
      </c>
      <c r="I16" s="31">
        <v>1831</v>
      </c>
      <c r="J16" s="13">
        <v>7</v>
      </c>
      <c r="K16" s="17">
        <f>H16+I16+J16</f>
        <v>1838</v>
      </c>
      <c r="L16" s="12">
        <v>5396</v>
      </c>
      <c r="M16" s="9">
        <v>9493</v>
      </c>
      <c r="N16" s="12">
        <v>553</v>
      </c>
      <c r="O16" s="30">
        <v>2361</v>
      </c>
      <c r="P16" s="30">
        <v>0</v>
      </c>
      <c r="Q16" s="12">
        <v>23</v>
      </c>
      <c r="R16" s="15">
        <v>446</v>
      </c>
      <c r="S16" s="57">
        <v>2445</v>
      </c>
      <c r="T16" s="15">
        <v>23</v>
      </c>
      <c r="U16" s="57">
        <v>2247</v>
      </c>
      <c r="V16" s="15">
        <v>188</v>
      </c>
      <c r="W16" s="15">
        <v>430</v>
      </c>
      <c r="X16" s="104">
        <v>31908</v>
      </c>
    </row>
    <row r="17" spans="1:24" x14ac:dyDescent="0.25">
      <c r="A17" s="44" t="s">
        <v>20</v>
      </c>
      <c r="B17" s="12">
        <v>0</v>
      </c>
      <c r="C17" s="12">
        <v>0</v>
      </c>
      <c r="D17" s="30">
        <v>4404</v>
      </c>
      <c r="E17" s="16">
        <f t="shared" si="0"/>
        <v>4404</v>
      </c>
      <c r="F17" s="31">
        <v>3526</v>
      </c>
      <c r="G17" s="17">
        <f t="shared" si="1"/>
        <v>7930</v>
      </c>
      <c r="H17" s="13">
        <v>0</v>
      </c>
      <c r="I17" s="31">
        <v>2209</v>
      </c>
      <c r="J17" s="13">
        <v>7</v>
      </c>
      <c r="K17" s="17">
        <f t="shared" ref="K17:K18" si="6">H17+I17+J17</f>
        <v>2216</v>
      </c>
      <c r="L17" s="12">
        <v>5131</v>
      </c>
      <c r="M17" s="9">
        <v>11167</v>
      </c>
      <c r="N17" s="12">
        <v>554</v>
      </c>
      <c r="O17" s="30">
        <v>3038</v>
      </c>
      <c r="P17" s="30">
        <v>0</v>
      </c>
      <c r="Q17" s="12">
        <v>15</v>
      </c>
      <c r="R17" s="15">
        <v>1514</v>
      </c>
      <c r="S17" s="15">
        <v>3108</v>
      </c>
      <c r="T17" s="15">
        <v>29</v>
      </c>
      <c r="U17" s="15">
        <v>2164</v>
      </c>
      <c r="V17" s="15">
        <v>410</v>
      </c>
      <c r="W17" s="15">
        <v>4962</v>
      </c>
      <c r="X17" s="60">
        <v>42238</v>
      </c>
    </row>
    <row r="18" spans="1:24" x14ac:dyDescent="0.25">
      <c r="A18" s="44" t="s">
        <v>21</v>
      </c>
      <c r="B18" s="12">
        <v>0</v>
      </c>
      <c r="C18" s="12">
        <v>0</v>
      </c>
      <c r="D18" s="30">
        <v>7540</v>
      </c>
      <c r="E18" s="16">
        <f t="shared" si="0"/>
        <v>7540</v>
      </c>
      <c r="F18" s="31">
        <v>7029</v>
      </c>
      <c r="G18" s="17">
        <f t="shared" si="1"/>
        <v>14569</v>
      </c>
      <c r="H18" s="13">
        <v>0</v>
      </c>
      <c r="I18" s="13">
        <v>7450</v>
      </c>
      <c r="J18" s="13">
        <v>29</v>
      </c>
      <c r="K18" s="17">
        <f t="shared" si="6"/>
        <v>7479</v>
      </c>
      <c r="L18" s="12">
        <v>5840</v>
      </c>
      <c r="M18" s="9">
        <v>11841</v>
      </c>
      <c r="N18" s="30">
        <v>1460</v>
      </c>
      <c r="O18" s="12">
        <v>4384</v>
      </c>
      <c r="P18" s="12">
        <v>0</v>
      </c>
      <c r="Q18" s="12">
        <v>518</v>
      </c>
      <c r="R18" s="15">
        <v>1387</v>
      </c>
      <c r="S18" s="15">
        <v>7700</v>
      </c>
      <c r="T18" s="15">
        <v>318</v>
      </c>
      <c r="U18" s="15">
        <v>5081</v>
      </c>
      <c r="V18" s="15">
        <v>1208</v>
      </c>
      <c r="W18" s="15">
        <v>4015</v>
      </c>
      <c r="X18" s="60">
        <v>65800</v>
      </c>
    </row>
    <row r="19" spans="1:24" x14ac:dyDescent="0.25">
      <c r="A19" s="44" t="s">
        <v>22</v>
      </c>
      <c r="B19" s="11">
        <v>0</v>
      </c>
      <c r="C19" s="11">
        <v>0</v>
      </c>
      <c r="D19" s="11">
        <v>2</v>
      </c>
      <c r="E19" s="11">
        <f t="shared" ref="E19:K19" si="7">E16/E15</f>
        <v>2.0046704722366373</v>
      </c>
      <c r="F19" s="11">
        <v>2.6</v>
      </c>
      <c r="G19" s="11">
        <f t="shared" si="7"/>
        <v>2.1959918478260869</v>
      </c>
      <c r="H19" s="11">
        <v>0</v>
      </c>
      <c r="I19" s="11">
        <v>1.4</v>
      </c>
      <c r="J19" s="11">
        <v>0.875</v>
      </c>
      <c r="K19" s="11">
        <f t="shared" si="7"/>
        <v>1.4127594158339738</v>
      </c>
      <c r="L19" s="11">
        <v>21.4</v>
      </c>
      <c r="M19" s="11">
        <v>23.5</v>
      </c>
      <c r="N19" s="11">
        <v>1.7</v>
      </c>
      <c r="O19" s="11">
        <v>4.5</v>
      </c>
      <c r="P19" s="11">
        <v>0</v>
      </c>
      <c r="Q19" s="11">
        <v>0.6</v>
      </c>
      <c r="R19" s="11">
        <v>1.8</v>
      </c>
      <c r="S19" s="11">
        <v>1.5</v>
      </c>
      <c r="T19" s="11">
        <v>0.9</v>
      </c>
      <c r="U19" s="11">
        <v>11.5</v>
      </c>
      <c r="V19" s="11">
        <v>1.2</v>
      </c>
      <c r="W19" s="11">
        <v>1.1000000000000001</v>
      </c>
      <c r="X19" s="61">
        <v>3.8</v>
      </c>
    </row>
    <row r="20" spans="1:24" x14ac:dyDescent="0.25">
      <c r="A20" s="44" t="s">
        <v>23</v>
      </c>
      <c r="B20" s="11">
        <v>0</v>
      </c>
      <c r="C20" s="11">
        <v>0</v>
      </c>
      <c r="D20" s="11">
        <v>58.4</v>
      </c>
      <c r="E20" s="11">
        <f t="shared" ref="E20:K20" si="8">E17/E18*100</f>
        <v>58.408488063660478</v>
      </c>
      <c r="F20" s="11">
        <v>50.2</v>
      </c>
      <c r="G20" s="11">
        <f t="shared" si="8"/>
        <v>54.430640400851125</v>
      </c>
      <c r="H20" s="11">
        <v>0</v>
      </c>
      <c r="I20" s="11">
        <v>29.7</v>
      </c>
      <c r="J20" s="11">
        <v>24.1</v>
      </c>
      <c r="K20" s="11">
        <f t="shared" si="8"/>
        <v>29.629629629629626</v>
      </c>
      <c r="L20" s="11">
        <v>87.9</v>
      </c>
      <c r="M20" s="11">
        <v>94.3</v>
      </c>
      <c r="N20" s="11">
        <v>37.9</v>
      </c>
      <c r="O20" s="11">
        <v>69.3</v>
      </c>
      <c r="P20" s="11">
        <v>0</v>
      </c>
      <c r="Q20" s="11">
        <v>2.9</v>
      </c>
      <c r="R20" s="11">
        <v>109.2</v>
      </c>
      <c r="S20" s="11">
        <v>40.4</v>
      </c>
      <c r="T20" s="11">
        <v>9.1</v>
      </c>
      <c r="U20" s="11">
        <v>42.6</v>
      </c>
      <c r="V20" s="11">
        <v>33.9</v>
      </c>
      <c r="W20" s="11">
        <v>123.6</v>
      </c>
      <c r="X20" s="61">
        <v>64.2</v>
      </c>
    </row>
    <row r="21" spans="1:24" x14ac:dyDescent="0.25">
      <c r="A21" s="44" t="s">
        <v>24</v>
      </c>
      <c r="B21" s="11">
        <v>0</v>
      </c>
      <c r="C21" s="11">
        <v>0</v>
      </c>
      <c r="D21" s="11">
        <v>93.2</v>
      </c>
      <c r="E21" s="11">
        <f t="shared" ref="E21:K21" si="9">E15/E23</f>
        <v>91.761904761904759</v>
      </c>
      <c r="F21" s="11">
        <v>52.8</v>
      </c>
      <c r="G21" s="11">
        <f t="shared" si="9"/>
        <v>73.599999999999994</v>
      </c>
      <c r="H21" s="11">
        <v>0</v>
      </c>
      <c r="I21" s="11">
        <v>62.3</v>
      </c>
      <c r="J21" s="11">
        <v>2</v>
      </c>
      <c r="K21" s="11">
        <f t="shared" si="9"/>
        <v>52.04</v>
      </c>
      <c r="L21" s="11">
        <v>15.8</v>
      </c>
      <c r="M21" s="11">
        <v>12.5</v>
      </c>
      <c r="N21" s="11">
        <v>81</v>
      </c>
      <c r="O21" s="11">
        <v>43.6</v>
      </c>
      <c r="P21" s="11">
        <v>0</v>
      </c>
      <c r="Q21" s="11">
        <v>23.4</v>
      </c>
      <c r="R21" s="11">
        <v>26.5</v>
      </c>
      <c r="S21" s="11">
        <v>73.400000000000006</v>
      </c>
      <c r="T21" s="11">
        <v>3.6</v>
      </c>
      <c r="U21" s="11">
        <v>12.8</v>
      </c>
      <c r="V21" s="11">
        <v>19</v>
      </c>
      <c r="W21" s="11">
        <v>35</v>
      </c>
      <c r="X21" s="61">
        <v>42.1</v>
      </c>
    </row>
    <row r="22" spans="1:24" x14ac:dyDescent="0.25">
      <c r="A22" s="44" t="s">
        <v>25</v>
      </c>
      <c r="B22" s="11">
        <v>0</v>
      </c>
      <c r="C22" s="11">
        <v>0</v>
      </c>
      <c r="D22" s="11">
        <v>1.4</v>
      </c>
      <c r="E22" s="11">
        <f t="shared" ref="E22:K22" si="10">((100-E20)*E19)/E20</f>
        <v>1.4274856042084683</v>
      </c>
      <c r="F22" s="11">
        <v>2.5</v>
      </c>
      <c r="G22" s="11">
        <f t="shared" si="10"/>
        <v>1.8384854826881953</v>
      </c>
      <c r="H22" s="11">
        <v>0</v>
      </c>
      <c r="I22" s="11">
        <v>3.4</v>
      </c>
      <c r="J22" s="11">
        <v>2.75</v>
      </c>
      <c r="K22" s="11">
        <f t="shared" si="10"/>
        <v>3.3553036126056885</v>
      </c>
      <c r="L22" s="11">
        <v>3</v>
      </c>
      <c r="M22" s="11">
        <v>1.4</v>
      </c>
      <c r="N22" s="11">
        <v>2.8</v>
      </c>
      <c r="O22" s="11">
        <v>2</v>
      </c>
      <c r="P22" s="11">
        <v>0</v>
      </c>
      <c r="Q22" s="11">
        <v>20.8</v>
      </c>
      <c r="R22" s="14">
        <v>-0.2</v>
      </c>
      <c r="S22" s="14">
        <v>2.2000000000000002</v>
      </c>
      <c r="T22" s="14">
        <v>8.5</v>
      </c>
      <c r="U22" s="14">
        <v>15.5</v>
      </c>
      <c r="V22" s="14">
        <v>2.4</v>
      </c>
      <c r="W22" s="14">
        <v>-0.2</v>
      </c>
      <c r="X22" s="62">
        <v>2.1</v>
      </c>
    </row>
    <row r="23" spans="1:24" ht="15.75" thickBot="1" x14ac:dyDescent="0.3">
      <c r="A23" s="45" t="s">
        <v>26</v>
      </c>
      <c r="B23" s="46">
        <v>0</v>
      </c>
      <c r="C23" s="46">
        <v>0</v>
      </c>
      <c r="D23" s="46">
        <v>21</v>
      </c>
      <c r="E23" s="47">
        <f>B23+C23+D23</f>
        <v>21</v>
      </c>
      <c r="F23" s="46">
        <v>19</v>
      </c>
      <c r="G23" s="47">
        <f>E23+F23</f>
        <v>40</v>
      </c>
      <c r="H23" s="46">
        <v>0</v>
      </c>
      <c r="I23" s="46">
        <v>21</v>
      </c>
      <c r="J23" s="46">
        <v>4</v>
      </c>
      <c r="K23" s="47">
        <f>SUM(H23:J23)</f>
        <v>25</v>
      </c>
      <c r="L23" s="48">
        <v>16</v>
      </c>
      <c r="M23" s="48">
        <v>32</v>
      </c>
      <c r="N23" s="48">
        <v>4</v>
      </c>
      <c r="O23" s="48">
        <v>12</v>
      </c>
      <c r="P23" s="48">
        <v>0</v>
      </c>
      <c r="Q23" s="48">
        <v>2</v>
      </c>
      <c r="R23" s="48">
        <v>9</v>
      </c>
      <c r="S23" s="48">
        <v>22</v>
      </c>
      <c r="T23" s="48">
        <v>8</v>
      </c>
      <c r="U23" s="48">
        <v>15</v>
      </c>
      <c r="V23" s="48">
        <v>8</v>
      </c>
      <c r="W23" s="48">
        <v>11</v>
      </c>
      <c r="X23" s="63">
        <v>199</v>
      </c>
    </row>
    <row r="24" spans="1:24" x14ac:dyDescent="0.25">
      <c r="A24" s="89" t="s">
        <v>54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</row>
    <row r="25" spans="1:24" ht="35.25" customHeight="1" x14ac:dyDescent="0.2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</row>
  </sheetData>
  <sheetProtection algorithmName="SHA-512" hashValue="O0pHoZtO4pVgiZJfXwttLcyyEzO9kxOkyf/8PbHkgOxWTQVP+gZmmUQHWkM2ljN8Igc+/D+2y2oi4ZnTK/wDKQ==" saltValue="wPRpTWMmsotL869NfTSsqA==" spinCount="100000" sheet="1" objects="1" scenarios="1"/>
  <mergeCells count="8">
    <mergeCell ref="X6:X7"/>
    <mergeCell ref="A24:W25"/>
    <mergeCell ref="A1:W2"/>
    <mergeCell ref="A6:A7"/>
    <mergeCell ref="B6:G6"/>
    <mergeCell ref="H6:K6"/>
    <mergeCell ref="L6:P6"/>
    <mergeCell ref="R6:W6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25"/>
  <sheetViews>
    <sheetView workbookViewId="0">
      <selection sqref="A1:U2"/>
    </sheetView>
  </sheetViews>
  <sheetFormatPr baseColWidth="10" defaultRowHeight="15" x14ac:dyDescent="0.25"/>
  <cols>
    <col min="1" max="1" width="35.140625" customWidth="1"/>
    <col min="2" max="2" width="11.42578125" customWidth="1"/>
  </cols>
  <sheetData>
    <row r="1" spans="1:22" x14ac:dyDescent="0.25">
      <c r="A1" s="72" t="s">
        <v>41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4"/>
    </row>
    <row r="2" spans="1:22" ht="15.75" thickBot="1" x14ac:dyDescent="0.3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1:2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</row>
    <row r="4" spans="1:22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</row>
    <row r="5" spans="1:2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</row>
    <row r="6" spans="1:22" ht="15.75" customHeight="1" thickBot="1" x14ac:dyDescent="0.3">
      <c r="A6" s="78" t="s">
        <v>0</v>
      </c>
      <c r="B6" s="80" t="s">
        <v>1</v>
      </c>
      <c r="C6" s="81"/>
      <c r="D6" s="81"/>
      <c r="E6" s="81"/>
      <c r="F6" s="81"/>
      <c r="G6" s="82"/>
      <c r="H6" s="83" t="s">
        <v>39</v>
      </c>
      <c r="I6" s="81"/>
      <c r="J6" s="84"/>
      <c r="K6" s="82"/>
      <c r="L6" s="85" t="s">
        <v>2</v>
      </c>
      <c r="M6" s="86"/>
      <c r="N6" s="86"/>
      <c r="O6" s="86"/>
      <c r="P6" s="87"/>
      <c r="Q6" s="7"/>
      <c r="R6" s="66" t="s">
        <v>37</v>
      </c>
      <c r="S6" s="67"/>
      <c r="T6" s="67"/>
      <c r="U6" s="68"/>
      <c r="V6" s="64" t="s">
        <v>3</v>
      </c>
    </row>
    <row r="7" spans="1:22" ht="30.75" thickBot="1" x14ac:dyDescent="0.3">
      <c r="A7" s="79"/>
      <c r="B7" s="8" t="s">
        <v>27</v>
      </c>
      <c r="C7" s="3" t="s">
        <v>28</v>
      </c>
      <c r="D7" s="3" t="s">
        <v>29</v>
      </c>
      <c r="E7" s="3" t="s">
        <v>4</v>
      </c>
      <c r="F7" s="3" t="s">
        <v>30</v>
      </c>
      <c r="G7" s="3" t="s">
        <v>5</v>
      </c>
      <c r="H7" s="3" t="s">
        <v>28</v>
      </c>
      <c r="I7" s="3" t="s">
        <v>29</v>
      </c>
      <c r="J7" s="3" t="s">
        <v>30</v>
      </c>
      <c r="K7" s="3" t="s">
        <v>6</v>
      </c>
      <c r="L7" s="3" t="s">
        <v>7</v>
      </c>
      <c r="M7" s="3" t="s">
        <v>8</v>
      </c>
      <c r="N7" s="3" t="s">
        <v>9</v>
      </c>
      <c r="O7" s="23" t="s">
        <v>31</v>
      </c>
      <c r="P7" s="24" t="s">
        <v>32</v>
      </c>
      <c r="Q7" s="19" t="s">
        <v>10</v>
      </c>
      <c r="R7" s="10" t="s">
        <v>33</v>
      </c>
      <c r="S7" s="10" t="s">
        <v>34</v>
      </c>
      <c r="T7" s="10" t="s">
        <v>35</v>
      </c>
      <c r="U7" s="10" t="s">
        <v>36</v>
      </c>
      <c r="V7" s="65"/>
    </row>
    <row r="8" spans="1:22" x14ac:dyDescent="0.25">
      <c r="A8" s="4" t="s">
        <v>11</v>
      </c>
      <c r="B8" s="9"/>
      <c r="C8" s="12"/>
      <c r="D8" s="9"/>
      <c r="E8" s="16">
        <f>SUM(B8:D8)</f>
        <v>0</v>
      </c>
      <c r="F8" s="13"/>
      <c r="G8" s="17">
        <f>E8+F8</f>
        <v>0</v>
      </c>
      <c r="H8" s="13">
        <v>0</v>
      </c>
      <c r="I8" s="13"/>
      <c r="J8" s="13"/>
      <c r="K8" s="17">
        <f>H8+I8+J8</f>
        <v>0</v>
      </c>
      <c r="L8" s="12"/>
      <c r="M8" s="12"/>
      <c r="N8" s="12"/>
      <c r="O8" s="12"/>
      <c r="P8" s="12"/>
      <c r="Q8" s="12"/>
      <c r="R8" s="15"/>
      <c r="S8" s="20"/>
      <c r="T8" s="20"/>
      <c r="U8" s="20"/>
      <c r="V8" s="18">
        <v>7929</v>
      </c>
    </row>
    <row r="9" spans="1:22" x14ac:dyDescent="0.25">
      <c r="A9" s="5" t="s">
        <v>12</v>
      </c>
      <c r="B9" s="12"/>
      <c r="C9" s="12"/>
      <c r="D9" s="9"/>
      <c r="E9" s="16">
        <f t="shared" ref="E9:E18" si="0">SUM(B9:D9)</f>
        <v>0</v>
      </c>
      <c r="F9" s="13"/>
      <c r="G9" s="17">
        <f t="shared" ref="G9:G18" si="1">E9+F9</f>
        <v>0</v>
      </c>
      <c r="H9" s="13">
        <v>0</v>
      </c>
      <c r="I9" s="13"/>
      <c r="J9" s="13"/>
      <c r="K9" s="17">
        <f t="shared" ref="K9:K13" si="2">H9+I9+J9</f>
        <v>0</v>
      </c>
      <c r="L9" s="12"/>
      <c r="M9" s="12"/>
      <c r="N9" s="12"/>
      <c r="O9" s="12"/>
      <c r="P9" s="12"/>
      <c r="Q9" s="12"/>
      <c r="R9" s="15"/>
      <c r="S9" s="20"/>
      <c r="T9" s="20"/>
      <c r="U9" s="20"/>
      <c r="V9" s="18">
        <v>4901</v>
      </c>
    </row>
    <row r="10" spans="1:22" x14ac:dyDescent="0.25">
      <c r="A10" s="5" t="s">
        <v>13</v>
      </c>
      <c r="B10" s="12"/>
      <c r="C10" s="12"/>
      <c r="D10" s="9"/>
      <c r="E10" s="16">
        <f t="shared" si="0"/>
        <v>0</v>
      </c>
      <c r="F10" s="13"/>
      <c r="G10" s="17">
        <f t="shared" si="1"/>
        <v>0</v>
      </c>
      <c r="H10" s="13">
        <v>0</v>
      </c>
      <c r="I10" s="13"/>
      <c r="J10" s="13"/>
      <c r="K10" s="17">
        <f t="shared" si="2"/>
        <v>0</v>
      </c>
      <c r="L10" s="12"/>
      <c r="M10" s="12"/>
      <c r="N10" s="12"/>
      <c r="O10" s="12"/>
      <c r="P10" s="12"/>
      <c r="Q10" s="12"/>
      <c r="R10" s="15"/>
      <c r="S10" s="20"/>
      <c r="T10" s="20"/>
      <c r="U10" s="20"/>
      <c r="V10" s="18">
        <v>63</v>
      </c>
    </row>
    <row r="11" spans="1:22" x14ac:dyDescent="0.25">
      <c r="A11" s="5" t="s">
        <v>14</v>
      </c>
      <c r="B11" s="12"/>
      <c r="C11" s="12"/>
      <c r="D11" s="9"/>
      <c r="E11" s="16">
        <f t="shared" si="0"/>
        <v>0</v>
      </c>
      <c r="F11" s="13"/>
      <c r="G11" s="17">
        <f t="shared" si="1"/>
        <v>0</v>
      </c>
      <c r="H11" s="13">
        <v>0</v>
      </c>
      <c r="I11" s="13"/>
      <c r="J11" s="13"/>
      <c r="K11" s="17">
        <f t="shared" si="2"/>
        <v>0</v>
      </c>
      <c r="L11" s="12"/>
      <c r="M11" s="12"/>
      <c r="N11" s="12"/>
      <c r="O11" s="12"/>
      <c r="P11" s="12"/>
      <c r="Q11" s="12"/>
      <c r="R11" s="15"/>
      <c r="S11" s="20"/>
      <c r="T11" s="20"/>
      <c r="U11" s="20"/>
      <c r="V11" s="18">
        <v>26</v>
      </c>
    </row>
    <row r="12" spans="1:22" x14ac:dyDescent="0.25">
      <c r="A12" s="5" t="s">
        <v>15</v>
      </c>
      <c r="B12" s="12"/>
      <c r="C12" s="12"/>
      <c r="D12" s="9"/>
      <c r="E12" s="16">
        <f t="shared" si="0"/>
        <v>0</v>
      </c>
      <c r="F12" s="13"/>
      <c r="G12" s="17">
        <f t="shared" si="1"/>
        <v>0</v>
      </c>
      <c r="H12" s="13">
        <v>0</v>
      </c>
      <c r="I12" s="13"/>
      <c r="J12" s="13"/>
      <c r="K12" s="17">
        <f t="shared" si="2"/>
        <v>0</v>
      </c>
      <c r="L12" s="12"/>
      <c r="M12" s="12"/>
      <c r="N12" s="12"/>
      <c r="O12" s="12"/>
      <c r="P12" s="12"/>
      <c r="Q12" s="12"/>
      <c r="R12" s="15"/>
      <c r="S12" s="20"/>
      <c r="T12" s="20"/>
      <c r="U12" s="20"/>
      <c r="V12" s="18">
        <v>81</v>
      </c>
    </row>
    <row r="13" spans="1:22" x14ac:dyDescent="0.25">
      <c r="A13" s="5" t="s">
        <v>16</v>
      </c>
      <c r="B13" s="16">
        <f>SUM(B9:B12)</f>
        <v>0</v>
      </c>
      <c r="C13" s="16">
        <f t="shared" ref="C13:O13" si="3">SUM(C9:C12)</f>
        <v>0</v>
      </c>
      <c r="D13" s="16">
        <f t="shared" si="3"/>
        <v>0</v>
      </c>
      <c r="E13" s="16">
        <f t="shared" si="3"/>
        <v>0</v>
      </c>
      <c r="F13" s="16">
        <f t="shared" si="3"/>
        <v>0</v>
      </c>
      <c r="G13" s="16">
        <f t="shared" si="3"/>
        <v>0</v>
      </c>
      <c r="H13" s="16">
        <f t="shared" si="3"/>
        <v>0</v>
      </c>
      <c r="I13" s="16">
        <f t="shared" si="3"/>
        <v>0</v>
      </c>
      <c r="J13" s="16">
        <f t="shared" si="3"/>
        <v>0</v>
      </c>
      <c r="K13" s="17">
        <f t="shared" si="2"/>
        <v>0</v>
      </c>
      <c r="L13" s="16">
        <f t="shared" si="3"/>
        <v>0</v>
      </c>
      <c r="M13" s="16">
        <f t="shared" si="3"/>
        <v>0</v>
      </c>
      <c r="N13" s="16">
        <f t="shared" si="3"/>
        <v>0</v>
      </c>
      <c r="O13" s="16">
        <f t="shared" si="3"/>
        <v>0</v>
      </c>
      <c r="P13" s="16">
        <v>0</v>
      </c>
      <c r="Q13" s="16">
        <f>SUM(Q9:Q12)</f>
        <v>0</v>
      </c>
      <c r="R13" s="16">
        <f>SUM(R9:R12)</f>
        <v>0</v>
      </c>
      <c r="S13" s="16">
        <f>SUM(S9:S12)</f>
        <v>0</v>
      </c>
      <c r="T13" s="16">
        <f>SUM(T9:T12)</f>
        <v>0</v>
      </c>
      <c r="U13" s="16">
        <f>SUM(U9:U12)</f>
        <v>0</v>
      </c>
      <c r="V13" s="18">
        <v>5071</v>
      </c>
    </row>
    <row r="14" spans="1:22" x14ac:dyDescent="0.25">
      <c r="A14" s="5" t="s">
        <v>17</v>
      </c>
      <c r="B14" s="12"/>
      <c r="C14" s="12"/>
      <c r="D14" s="12"/>
      <c r="E14" s="16">
        <f t="shared" si="0"/>
        <v>0</v>
      </c>
      <c r="F14" s="13"/>
      <c r="G14" s="17">
        <f t="shared" si="1"/>
        <v>0</v>
      </c>
      <c r="H14" s="13">
        <v>0</v>
      </c>
      <c r="I14" s="13"/>
      <c r="J14" s="13"/>
      <c r="K14" s="17">
        <f>H14+I14+J14</f>
        <v>0</v>
      </c>
      <c r="L14" s="12"/>
      <c r="M14" s="12"/>
      <c r="N14" s="12"/>
      <c r="O14" s="12"/>
      <c r="P14" s="12"/>
      <c r="Q14" s="15"/>
      <c r="R14" s="15"/>
      <c r="S14" s="20"/>
      <c r="T14" s="20"/>
      <c r="U14" s="20"/>
      <c r="V14" s="18">
        <v>2830</v>
      </c>
    </row>
    <row r="15" spans="1:22" x14ac:dyDescent="0.25">
      <c r="A15" s="5" t="s">
        <v>18</v>
      </c>
      <c r="B15" s="16">
        <f>SUM(B13:B14)</f>
        <v>0</v>
      </c>
      <c r="C15" s="16">
        <f t="shared" ref="C15:T15" si="4">SUM(C13:C14)</f>
        <v>0</v>
      </c>
      <c r="D15" s="16">
        <f t="shared" si="4"/>
        <v>0</v>
      </c>
      <c r="E15" s="16">
        <f t="shared" si="4"/>
        <v>0</v>
      </c>
      <c r="F15" s="16">
        <f t="shared" si="4"/>
        <v>0</v>
      </c>
      <c r="G15" s="16">
        <f t="shared" si="4"/>
        <v>0</v>
      </c>
      <c r="H15" s="16">
        <f t="shared" si="4"/>
        <v>0</v>
      </c>
      <c r="I15" s="16">
        <f t="shared" si="4"/>
        <v>0</v>
      </c>
      <c r="J15" s="16">
        <f t="shared" si="4"/>
        <v>0</v>
      </c>
      <c r="K15" s="16">
        <f t="shared" si="4"/>
        <v>0</v>
      </c>
      <c r="L15" s="16">
        <f t="shared" si="4"/>
        <v>0</v>
      </c>
      <c r="M15" s="16">
        <f t="shared" si="4"/>
        <v>0</v>
      </c>
      <c r="N15" s="16">
        <f t="shared" si="4"/>
        <v>0</v>
      </c>
      <c r="O15" s="16">
        <f t="shared" si="4"/>
        <v>0</v>
      </c>
      <c r="P15" s="16">
        <f t="shared" si="4"/>
        <v>0</v>
      </c>
      <c r="Q15" s="16">
        <f t="shared" si="4"/>
        <v>0</v>
      </c>
      <c r="R15" s="16">
        <f t="shared" si="4"/>
        <v>0</v>
      </c>
      <c r="S15" s="16">
        <f t="shared" si="4"/>
        <v>0</v>
      </c>
      <c r="T15" s="16">
        <f t="shared" si="4"/>
        <v>0</v>
      </c>
      <c r="U15" s="16">
        <f>SUM(U13:U14)</f>
        <v>0</v>
      </c>
      <c r="V15" s="18">
        <v>7901</v>
      </c>
    </row>
    <row r="16" spans="1:22" x14ac:dyDescent="0.25">
      <c r="A16" s="5" t="s">
        <v>19</v>
      </c>
      <c r="B16" s="12"/>
      <c r="C16" s="12"/>
      <c r="D16" s="12"/>
      <c r="E16" s="16">
        <f t="shared" si="0"/>
        <v>0</v>
      </c>
      <c r="F16" s="13"/>
      <c r="G16" s="17">
        <f t="shared" si="1"/>
        <v>0</v>
      </c>
      <c r="H16" s="13">
        <v>0</v>
      </c>
      <c r="I16" s="13"/>
      <c r="J16" s="13"/>
      <c r="K16" s="17">
        <f>H16+I16+J16</f>
        <v>0</v>
      </c>
      <c r="L16" s="12"/>
      <c r="M16" s="12"/>
      <c r="N16" s="12"/>
      <c r="O16" s="12"/>
      <c r="P16" s="12"/>
      <c r="Q16" s="12"/>
      <c r="R16" s="20"/>
      <c r="S16" s="20"/>
      <c r="T16" s="20"/>
      <c r="U16" s="20"/>
      <c r="V16" s="25">
        <v>24823.25</v>
      </c>
    </row>
    <row r="17" spans="1:22" x14ac:dyDescent="0.25">
      <c r="A17" s="5" t="s">
        <v>20</v>
      </c>
      <c r="B17" s="12"/>
      <c r="C17" s="12"/>
      <c r="D17" s="12"/>
      <c r="E17" s="16">
        <f t="shared" si="0"/>
        <v>0</v>
      </c>
      <c r="F17" s="13"/>
      <c r="G17" s="17">
        <f t="shared" si="1"/>
        <v>0</v>
      </c>
      <c r="H17" s="13">
        <v>0</v>
      </c>
      <c r="I17" s="13"/>
      <c r="J17" s="13"/>
      <c r="K17" s="17">
        <f t="shared" ref="K17:K18" si="5">H17+I17+J17</f>
        <v>0</v>
      </c>
      <c r="L17" s="12"/>
      <c r="M17" s="12"/>
      <c r="N17" s="12"/>
      <c r="O17" s="12"/>
      <c r="P17" s="12"/>
      <c r="Q17" s="12"/>
      <c r="R17" s="20"/>
      <c r="S17" s="20"/>
      <c r="T17" s="20"/>
      <c r="U17" s="20"/>
      <c r="V17" s="18">
        <v>38630</v>
      </c>
    </row>
    <row r="18" spans="1:22" x14ac:dyDescent="0.25">
      <c r="A18" s="5" t="s">
        <v>21</v>
      </c>
      <c r="B18" s="12"/>
      <c r="C18" s="12"/>
      <c r="D18" s="12"/>
      <c r="E18" s="16">
        <f t="shared" si="0"/>
        <v>0</v>
      </c>
      <c r="F18" s="13"/>
      <c r="G18" s="17">
        <f t="shared" si="1"/>
        <v>0</v>
      </c>
      <c r="H18" s="13">
        <v>0</v>
      </c>
      <c r="I18" s="13"/>
      <c r="J18" s="13"/>
      <c r="K18" s="17">
        <f t="shared" si="5"/>
        <v>0</v>
      </c>
      <c r="L18" s="12"/>
      <c r="M18" s="12"/>
      <c r="N18" s="12"/>
      <c r="O18" s="12"/>
      <c r="P18" s="12"/>
      <c r="Q18" s="12"/>
      <c r="R18" s="20"/>
      <c r="S18" s="20"/>
      <c r="T18" s="20"/>
      <c r="U18" s="20"/>
      <c r="V18" s="18">
        <v>61616</v>
      </c>
    </row>
    <row r="19" spans="1:22" x14ac:dyDescent="0.25">
      <c r="A19" s="5" t="s">
        <v>22</v>
      </c>
      <c r="B19" s="11" t="e">
        <f>B16/B15</f>
        <v>#DIV/0!</v>
      </c>
      <c r="C19" s="11">
        <v>0</v>
      </c>
      <c r="D19" s="11" t="e">
        <f t="shared" ref="D19:O19" si="6">D16/D15</f>
        <v>#DIV/0!</v>
      </c>
      <c r="E19" s="11" t="e">
        <f t="shared" si="6"/>
        <v>#DIV/0!</v>
      </c>
      <c r="F19" s="11" t="e">
        <f t="shared" si="6"/>
        <v>#DIV/0!</v>
      </c>
      <c r="G19" s="11" t="e">
        <f t="shared" si="6"/>
        <v>#DIV/0!</v>
      </c>
      <c r="H19" s="11">
        <v>0</v>
      </c>
      <c r="I19" s="11" t="e">
        <f t="shared" si="6"/>
        <v>#DIV/0!</v>
      </c>
      <c r="J19" s="11" t="e">
        <f t="shared" si="6"/>
        <v>#DIV/0!</v>
      </c>
      <c r="K19" s="11" t="e">
        <f t="shared" si="6"/>
        <v>#DIV/0!</v>
      </c>
      <c r="L19" s="11" t="e">
        <f t="shared" si="6"/>
        <v>#DIV/0!</v>
      </c>
      <c r="M19" s="11" t="e">
        <f t="shared" si="6"/>
        <v>#DIV/0!</v>
      </c>
      <c r="N19" s="11" t="e">
        <f t="shared" si="6"/>
        <v>#DIV/0!</v>
      </c>
      <c r="O19" s="11" t="e">
        <f t="shared" si="6"/>
        <v>#DIV/0!</v>
      </c>
      <c r="P19" s="11">
        <v>0</v>
      </c>
      <c r="Q19" s="11" t="e">
        <f t="shared" ref="Q19:U19" si="7">Q16/Q15</f>
        <v>#DIV/0!</v>
      </c>
      <c r="R19" s="11" t="e">
        <f t="shared" si="7"/>
        <v>#DIV/0!</v>
      </c>
      <c r="S19" s="11" t="e">
        <f t="shared" si="7"/>
        <v>#DIV/0!</v>
      </c>
      <c r="T19" s="11" t="e">
        <f t="shared" si="7"/>
        <v>#DIV/0!</v>
      </c>
      <c r="U19" s="11" t="e">
        <f t="shared" si="7"/>
        <v>#DIV/0!</v>
      </c>
      <c r="V19" s="11">
        <v>3.1417858498924187</v>
      </c>
    </row>
    <row r="20" spans="1:22" x14ac:dyDescent="0.25">
      <c r="A20" s="5" t="s">
        <v>23</v>
      </c>
      <c r="B20" s="11" t="e">
        <f>B17/B18*100</f>
        <v>#DIV/0!</v>
      </c>
      <c r="C20" s="11">
        <v>0</v>
      </c>
      <c r="D20" s="11" t="e">
        <f t="shared" ref="D20:O20" si="8">D17/D18*100</f>
        <v>#DIV/0!</v>
      </c>
      <c r="E20" s="11" t="e">
        <f t="shared" si="8"/>
        <v>#DIV/0!</v>
      </c>
      <c r="F20" s="11" t="e">
        <f t="shared" si="8"/>
        <v>#DIV/0!</v>
      </c>
      <c r="G20" s="11" t="e">
        <f t="shared" si="8"/>
        <v>#DIV/0!</v>
      </c>
      <c r="H20" s="11">
        <v>0</v>
      </c>
      <c r="I20" s="11" t="e">
        <f t="shared" si="8"/>
        <v>#DIV/0!</v>
      </c>
      <c r="J20" s="11" t="e">
        <f t="shared" si="8"/>
        <v>#DIV/0!</v>
      </c>
      <c r="K20" s="11" t="e">
        <f t="shared" si="8"/>
        <v>#DIV/0!</v>
      </c>
      <c r="L20" s="11" t="e">
        <f t="shared" si="8"/>
        <v>#DIV/0!</v>
      </c>
      <c r="M20" s="11" t="e">
        <f t="shared" si="8"/>
        <v>#DIV/0!</v>
      </c>
      <c r="N20" s="11" t="e">
        <f t="shared" si="8"/>
        <v>#DIV/0!</v>
      </c>
      <c r="O20" s="11" t="e">
        <f t="shared" si="8"/>
        <v>#DIV/0!</v>
      </c>
      <c r="P20" s="11">
        <v>0</v>
      </c>
      <c r="Q20" s="11" t="e">
        <f t="shared" ref="Q20:U20" si="9">Q17/Q18*100</f>
        <v>#DIV/0!</v>
      </c>
      <c r="R20" s="11" t="e">
        <f t="shared" si="9"/>
        <v>#DIV/0!</v>
      </c>
      <c r="S20" s="11" t="e">
        <f t="shared" si="9"/>
        <v>#DIV/0!</v>
      </c>
      <c r="T20" s="11" t="e">
        <f t="shared" si="9"/>
        <v>#DIV/0!</v>
      </c>
      <c r="U20" s="11" t="e">
        <f t="shared" si="9"/>
        <v>#DIV/0!</v>
      </c>
      <c r="V20" s="11">
        <v>62.694754609192415</v>
      </c>
    </row>
    <row r="21" spans="1:22" x14ac:dyDescent="0.25">
      <c r="A21" s="5" t="s">
        <v>24</v>
      </c>
      <c r="B21" s="26" t="e">
        <f>B15/B23</f>
        <v>#DIV/0!</v>
      </c>
      <c r="C21" s="11">
        <v>0</v>
      </c>
      <c r="D21" s="11" t="e">
        <f t="shared" ref="D21:U21" si="10">D15/D23</f>
        <v>#DIV/0!</v>
      </c>
      <c r="E21" s="11" t="e">
        <f t="shared" si="10"/>
        <v>#DIV/0!</v>
      </c>
      <c r="F21" s="11" t="e">
        <f t="shared" si="10"/>
        <v>#DIV/0!</v>
      </c>
      <c r="G21" s="11" t="e">
        <f t="shared" si="10"/>
        <v>#DIV/0!</v>
      </c>
      <c r="H21" s="11">
        <v>0</v>
      </c>
      <c r="I21" s="11" t="e">
        <f t="shared" si="10"/>
        <v>#DIV/0!</v>
      </c>
      <c r="J21" s="11" t="e">
        <f t="shared" si="10"/>
        <v>#DIV/0!</v>
      </c>
      <c r="K21" s="11" t="e">
        <f t="shared" si="10"/>
        <v>#DIV/0!</v>
      </c>
      <c r="L21" s="11" t="e">
        <f t="shared" si="10"/>
        <v>#DIV/0!</v>
      </c>
      <c r="M21" s="11" t="e">
        <f t="shared" si="10"/>
        <v>#DIV/0!</v>
      </c>
      <c r="N21" s="11" t="e">
        <f t="shared" si="10"/>
        <v>#DIV/0!</v>
      </c>
      <c r="O21" s="11" t="e">
        <f t="shared" si="10"/>
        <v>#DIV/0!</v>
      </c>
      <c r="P21" s="11">
        <v>0</v>
      </c>
      <c r="Q21" s="11" t="e">
        <f t="shared" si="10"/>
        <v>#DIV/0!</v>
      </c>
      <c r="R21" s="11" t="e">
        <f t="shared" si="10"/>
        <v>#DIV/0!</v>
      </c>
      <c r="S21" s="11" t="e">
        <f t="shared" si="10"/>
        <v>#DIV/0!</v>
      </c>
      <c r="T21" s="11" t="e">
        <f t="shared" si="10"/>
        <v>#DIV/0!</v>
      </c>
      <c r="U21" s="11" t="e">
        <f t="shared" si="10"/>
        <v>#DIV/0!</v>
      </c>
      <c r="V21" s="11">
        <v>3.8485143692157817</v>
      </c>
    </row>
    <row r="22" spans="1:22" x14ac:dyDescent="0.25">
      <c r="A22" s="5" t="s">
        <v>25</v>
      </c>
      <c r="B22" s="11" t="e">
        <f>((100-B20)*B19)/B20</f>
        <v>#DIV/0!</v>
      </c>
      <c r="C22" s="11">
        <v>0</v>
      </c>
      <c r="D22" s="11" t="e">
        <f t="shared" ref="D22:O22" si="11">((100-D20)*D19)/D20</f>
        <v>#DIV/0!</v>
      </c>
      <c r="E22" s="11" t="e">
        <f t="shared" si="11"/>
        <v>#DIV/0!</v>
      </c>
      <c r="F22" s="11" t="e">
        <f t="shared" si="11"/>
        <v>#DIV/0!</v>
      </c>
      <c r="G22" s="11" t="e">
        <f t="shared" si="11"/>
        <v>#DIV/0!</v>
      </c>
      <c r="H22" s="11">
        <v>0</v>
      </c>
      <c r="I22" s="11" t="e">
        <f t="shared" si="11"/>
        <v>#DIV/0!</v>
      </c>
      <c r="J22" s="11" t="e">
        <f t="shared" si="11"/>
        <v>#DIV/0!</v>
      </c>
      <c r="K22" s="11" t="e">
        <f t="shared" si="11"/>
        <v>#DIV/0!</v>
      </c>
      <c r="L22" s="11" t="e">
        <f t="shared" si="11"/>
        <v>#DIV/0!</v>
      </c>
      <c r="M22" s="11" t="e">
        <f t="shared" si="11"/>
        <v>#DIV/0!</v>
      </c>
      <c r="N22" s="11" t="e">
        <f t="shared" si="11"/>
        <v>#DIV/0!</v>
      </c>
      <c r="O22" s="11" t="e">
        <f t="shared" si="11"/>
        <v>#DIV/0!</v>
      </c>
      <c r="P22" s="11">
        <v>0</v>
      </c>
      <c r="Q22" s="14" t="e">
        <f>((100-Q20)*Q19)/Q20</f>
        <v>#DIV/0!</v>
      </c>
      <c r="R22" s="14" t="e">
        <f t="shared" ref="R22:U22" si="12">((100-R20)*R19)/R20</f>
        <v>#DIV/0!</v>
      </c>
      <c r="S22" s="14" t="e">
        <f t="shared" si="12"/>
        <v>#DIV/0!</v>
      </c>
      <c r="T22" s="14" t="e">
        <f t="shared" si="12"/>
        <v>#DIV/0!</v>
      </c>
      <c r="U22" s="14" t="e">
        <f t="shared" si="12"/>
        <v>#DIV/0!</v>
      </c>
      <c r="V22" s="14">
        <v>1.8694561104226546</v>
      </c>
    </row>
    <row r="23" spans="1:22" ht="15.75" thickBot="1" x14ac:dyDescent="0.3">
      <c r="A23" s="6" t="s">
        <v>26</v>
      </c>
      <c r="B23" s="21"/>
      <c r="C23" s="21"/>
      <c r="D23" s="21"/>
      <c r="E23" s="22"/>
      <c r="F23" s="21"/>
      <c r="G23" s="22"/>
      <c r="H23" s="21"/>
      <c r="I23" s="21"/>
      <c r="J23" s="21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5"/>
    </row>
    <row r="24" spans="1:22" x14ac:dyDescent="0.25">
      <c r="A24" s="100" t="s">
        <v>38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</row>
    <row r="25" spans="1:22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</row>
  </sheetData>
  <sheetProtection algorithmName="SHA-512" hashValue="d2kUGAL8ZGKuXjm4bano40RC1C4SJ8XBtiiQ7R6bVtvzk5B6FF4avxjQdwTxBtuckSTaKH0mM6uOAfbEDv+e7Q==" saltValue="AJyp3AgLdN2V5yP3fMRvaA==" spinCount="100000" sheet="1" objects="1" scenarios="1"/>
  <mergeCells count="8">
    <mergeCell ref="V6:V7"/>
    <mergeCell ref="A24:U25"/>
    <mergeCell ref="A1:U2"/>
    <mergeCell ref="A6:A7"/>
    <mergeCell ref="B6:G6"/>
    <mergeCell ref="H6:K6"/>
    <mergeCell ref="L6:P6"/>
    <mergeCell ref="R6:U6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25"/>
  <sheetViews>
    <sheetView workbookViewId="0">
      <selection sqref="A1:U2"/>
    </sheetView>
  </sheetViews>
  <sheetFormatPr baseColWidth="10" defaultRowHeight="15" x14ac:dyDescent="0.25"/>
  <cols>
    <col min="1" max="1" width="35.140625" customWidth="1"/>
    <col min="2" max="2" width="11.42578125" customWidth="1"/>
  </cols>
  <sheetData>
    <row r="1" spans="1:22" x14ac:dyDescent="0.25">
      <c r="A1" s="72" t="s">
        <v>42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4"/>
    </row>
    <row r="2" spans="1:22" ht="15.75" thickBot="1" x14ac:dyDescent="0.3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1:2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</row>
    <row r="4" spans="1:22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</row>
    <row r="5" spans="1:2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</row>
    <row r="6" spans="1:22" ht="15.75" customHeight="1" thickBot="1" x14ac:dyDescent="0.3">
      <c r="A6" s="78" t="s">
        <v>0</v>
      </c>
      <c r="B6" s="80" t="s">
        <v>1</v>
      </c>
      <c r="C6" s="81"/>
      <c r="D6" s="81"/>
      <c r="E6" s="81"/>
      <c r="F6" s="81"/>
      <c r="G6" s="82"/>
      <c r="H6" s="83" t="s">
        <v>39</v>
      </c>
      <c r="I6" s="81"/>
      <c r="J6" s="84"/>
      <c r="K6" s="82"/>
      <c r="L6" s="85" t="s">
        <v>2</v>
      </c>
      <c r="M6" s="86"/>
      <c r="N6" s="86"/>
      <c r="O6" s="86"/>
      <c r="P6" s="87"/>
      <c r="Q6" s="7"/>
      <c r="R6" s="66" t="s">
        <v>37</v>
      </c>
      <c r="S6" s="67"/>
      <c r="T6" s="67"/>
      <c r="U6" s="68"/>
      <c r="V6" s="64" t="s">
        <v>3</v>
      </c>
    </row>
    <row r="7" spans="1:22" ht="30.75" thickBot="1" x14ac:dyDescent="0.3">
      <c r="A7" s="79"/>
      <c r="B7" s="8" t="s">
        <v>27</v>
      </c>
      <c r="C7" s="3" t="s">
        <v>28</v>
      </c>
      <c r="D7" s="3" t="s">
        <v>29</v>
      </c>
      <c r="E7" s="3" t="s">
        <v>4</v>
      </c>
      <c r="F7" s="3" t="s">
        <v>30</v>
      </c>
      <c r="G7" s="3" t="s">
        <v>5</v>
      </c>
      <c r="H7" s="3" t="s">
        <v>28</v>
      </c>
      <c r="I7" s="3" t="s">
        <v>29</v>
      </c>
      <c r="J7" s="3" t="s">
        <v>30</v>
      </c>
      <c r="K7" s="3" t="s">
        <v>6</v>
      </c>
      <c r="L7" s="3" t="s">
        <v>7</v>
      </c>
      <c r="M7" s="3" t="s">
        <v>8</v>
      </c>
      <c r="N7" s="3" t="s">
        <v>9</v>
      </c>
      <c r="O7" s="23" t="s">
        <v>31</v>
      </c>
      <c r="P7" s="24" t="s">
        <v>32</v>
      </c>
      <c r="Q7" s="19" t="s">
        <v>10</v>
      </c>
      <c r="R7" s="10" t="s">
        <v>33</v>
      </c>
      <c r="S7" s="10" t="s">
        <v>34</v>
      </c>
      <c r="T7" s="10" t="s">
        <v>35</v>
      </c>
      <c r="U7" s="10" t="s">
        <v>36</v>
      </c>
      <c r="V7" s="65"/>
    </row>
    <row r="8" spans="1:22" x14ac:dyDescent="0.25">
      <c r="A8" s="4" t="s">
        <v>11</v>
      </c>
      <c r="B8" s="9"/>
      <c r="C8" s="12"/>
      <c r="D8" s="9"/>
      <c r="E8" s="16">
        <f>SUM(B8:D8)</f>
        <v>0</v>
      </c>
      <c r="F8" s="13"/>
      <c r="G8" s="17">
        <f>E8+F8</f>
        <v>0</v>
      </c>
      <c r="H8" s="13">
        <v>0</v>
      </c>
      <c r="I8" s="13"/>
      <c r="J8" s="13"/>
      <c r="K8" s="17">
        <f>H8+I8+J8</f>
        <v>0</v>
      </c>
      <c r="L8" s="12"/>
      <c r="M8" s="12"/>
      <c r="N8" s="12"/>
      <c r="O8" s="12"/>
      <c r="P8" s="12"/>
      <c r="Q8" s="12"/>
      <c r="R8" s="15"/>
      <c r="S8" s="20"/>
      <c r="T8" s="20"/>
      <c r="U8" s="20"/>
      <c r="V8" s="18">
        <v>7929</v>
      </c>
    </row>
    <row r="9" spans="1:22" x14ac:dyDescent="0.25">
      <c r="A9" s="5" t="s">
        <v>12</v>
      </c>
      <c r="B9" s="12"/>
      <c r="C9" s="12"/>
      <c r="D9" s="9"/>
      <c r="E9" s="16">
        <f t="shared" ref="E9:E18" si="0">SUM(B9:D9)</f>
        <v>0</v>
      </c>
      <c r="F9" s="13"/>
      <c r="G9" s="17">
        <f t="shared" ref="G9:G18" si="1">E9+F9</f>
        <v>0</v>
      </c>
      <c r="H9" s="13">
        <v>0</v>
      </c>
      <c r="I9" s="13"/>
      <c r="J9" s="13"/>
      <c r="K9" s="17">
        <f t="shared" ref="K9:K13" si="2">H9+I9+J9</f>
        <v>0</v>
      </c>
      <c r="L9" s="12"/>
      <c r="M9" s="12"/>
      <c r="N9" s="12"/>
      <c r="O9" s="12"/>
      <c r="P9" s="12"/>
      <c r="Q9" s="12"/>
      <c r="R9" s="15"/>
      <c r="S9" s="20"/>
      <c r="T9" s="20"/>
      <c r="U9" s="20"/>
      <c r="V9" s="18">
        <v>4901</v>
      </c>
    </row>
    <row r="10" spans="1:22" x14ac:dyDescent="0.25">
      <c r="A10" s="5" t="s">
        <v>13</v>
      </c>
      <c r="B10" s="12"/>
      <c r="C10" s="12"/>
      <c r="D10" s="9"/>
      <c r="E10" s="16">
        <f t="shared" si="0"/>
        <v>0</v>
      </c>
      <c r="F10" s="13"/>
      <c r="G10" s="17">
        <f t="shared" si="1"/>
        <v>0</v>
      </c>
      <c r="H10" s="13">
        <v>0</v>
      </c>
      <c r="I10" s="13"/>
      <c r="J10" s="13"/>
      <c r="K10" s="17">
        <f t="shared" si="2"/>
        <v>0</v>
      </c>
      <c r="L10" s="12"/>
      <c r="M10" s="12"/>
      <c r="N10" s="12"/>
      <c r="O10" s="12"/>
      <c r="P10" s="12"/>
      <c r="Q10" s="12"/>
      <c r="R10" s="15"/>
      <c r="S10" s="20"/>
      <c r="T10" s="20"/>
      <c r="U10" s="20"/>
      <c r="V10" s="18">
        <v>63</v>
      </c>
    </row>
    <row r="11" spans="1:22" x14ac:dyDescent="0.25">
      <c r="A11" s="5" t="s">
        <v>14</v>
      </c>
      <c r="B11" s="12"/>
      <c r="C11" s="12"/>
      <c r="D11" s="9"/>
      <c r="E11" s="16">
        <f t="shared" si="0"/>
        <v>0</v>
      </c>
      <c r="F11" s="13"/>
      <c r="G11" s="17">
        <f t="shared" si="1"/>
        <v>0</v>
      </c>
      <c r="H11" s="13">
        <v>0</v>
      </c>
      <c r="I11" s="13"/>
      <c r="J11" s="13"/>
      <c r="K11" s="17">
        <f t="shared" si="2"/>
        <v>0</v>
      </c>
      <c r="L11" s="12"/>
      <c r="M11" s="12"/>
      <c r="N11" s="12"/>
      <c r="O11" s="12"/>
      <c r="P11" s="12"/>
      <c r="Q11" s="12"/>
      <c r="R11" s="15"/>
      <c r="S11" s="20"/>
      <c r="T11" s="20"/>
      <c r="U11" s="20"/>
      <c r="V11" s="18">
        <v>26</v>
      </c>
    </row>
    <row r="12" spans="1:22" x14ac:dyDescent="0.25">
      <c r="A12" s="5" t="s">
        <v>15</v>
      </c>
      <c r="B12" s="12"/>
      <c r="C12" s="12"/>
      <c r="D12" s="9"/>
      <c r="E12" s="16">
        <f t="shared" si="0"/>
        <v>0</v>
      </c>
      <c r="F12" s="13"/>
      <c r="G12" s="17">
        <f t="shared" si="1"/>
        <v>0</v>
      </c>
      <c r="H12" s="13">
        <v>0</v>
      </c>
      <c r="I12" s="13"/>
      <c r="J12" s="13"/>
      <c r="K12" s="17">
        <f t="shared" si="2"/>
        <v>0</v>
      </c>
      <c r="L12" s="12"/>
      <c r="M12" s="12"/>
      <c r="N12" s="12"/>
      <c r="O12" s="12"/>
      <c r="P12" s="12"/>
      <c r="Q12" s="12"/>
      <c r="R12" s="15"/>
      <c r="S12" s="20"/>
      <c r="T12" s="20"/>
      <c r="U12" s="20"/>
      <c r="V12" s="18">
        <v>81</v>
      </c>
    </row>
    <row r="13" spans="1:22" x14ac:dyDescent="0.25">
      <c r="A13" s="5" t="s">
        <v>16</v>
      </c>
      <c r="B13" s="16">
        <f>SUM(B9:B12)</f>
        <v>0</v>
      </c>
      <c r="C13" s="16">
        <f t="shared" ref="C13:O13" si="3">SUM(C9:C12)</f>
        <v>0</v>
      </c>
      <c r="D13" s="16">
        <f t="shared" si="3"/>
        <v>0</v>
      </c>
      <c r="E13" s="16">
        <f t="shared" si="3"/>
        <v>0</v>
      </c>
      <c r="F13" s="16">
        <f t="shared" si="3"/>
        <v>0</v>
      </c>
      <c r="G13" s="16">
        <f t="shared" si="3"/>
        <v>0</v>
      </c>
      <c r="H13" s="16">
        <f t="shared" si="3"/>
        <v>0</v>
      </c>
      <c r="I13" s="16">
        <f t="shared" si="3"/>
        <v>0</v>
      </c>
      <c r="J13" s="16">
        <f t="shared" si="3"/>
        <v>0</v>
      </c>
      <c r="K13" s="17">
        <f t="shared" si="2"/>
        <v>0</v>
      </c>
      <c r="L13" s="16">
        <f t="shared" si="3"/>
        <v>0</v>
      </c>
      <c r="M13" s="16">
        <f t="shared" si="3"/>
        <v>0</v>
      </c>
      <c r="N13" s="16">
        <f t="shared" si="3"/>
        <v>0</v>
      </c>
      <c r="O13" s="16">
        <f t="shared" si="3"/>
        <v>0</v>
      </c>
      <c r="P13" s="16">
        <v>0</v>
      </c>
      <c r="Q13" s="16">
        <f>SUM(Q9:Q12)</f>
        <v>0</v>
      </c>
      <c r="R13" s="16">
        <f>SUM(R9:R12)</f>
        <v>0</v>
      </c>
      <c r="S13" s="16">
        <f>SUM(S9:S12)</f>
        <v>0</v>
      </c>
      <c r="T13" s="16">
        <f>SUM(T9:T12)</f>
        <v>0</v>
      </c>
      <c r="U13" s="16">
        <f>SUM(U9:U12)</f>
        <v>0</v>
      </c>
      <c r="V13" s="18">
        <v>5071</v>
      </c>
    </row>
    <row r="14" spans="1:22" x14ac:dyDescent="0.25">
      <c r="A14" s="5" t="s">
        <v>17</v>
      </c>
      <c r="B14" s="12"/>
      <c r="C14" s="12"/>
      <c r="D14" s="12"/>
      <c r="E14" s="16">
        <f t="shared" si="0"/>
        <v>0</v>
      </c>
      <c r="F14" s="13"/>
      <c r="G14" s="17">
        <f t="shared" si="1"/>
        <v>0</v>
      </c>
      <c r="H14" s="13">
        <v>0</v>
      </c>
      <c r="I14" s="13"/>
      <c r="J14" s="13"/>
      <c r="K14" s="17">
        <f>H14+I14+J14</f>
        <v>0</v>
      </c>
      <c r="L14" s="12"/>
      <c r="M14" s="12"/>
      <c r="N14" s="12"/>
      <c r="O14" s="12"/>
      <c r="P14" s="12"/>
      <c r="Q14" s="15"/>
      <c r="R14" s="15"/>
      <c r="S14" s="20"/>
      <c r="T14" s="20"/>
      <c r="U14" s="20"/>
      <c r="V14" s="18">
        <v>2830</v>
      </c>
    </row>
    <row r="15" spans="1:22" x14ac:dyDescent="0.25">
      <c r="A15" s="5" t="s">
        <v>18</v>
      </c>
      <c r="B15" s="16">
        <f>SUM(B13:B14)</f>
        <v>0</v>
      </c>
      <c r="C15" s="16">
        <f t="shared" ref="C15:T15" si="4">SUM(C13:C14)</f>
        <v>0</v>
      </c>
      <c r="D15" s="16">
        <f t="shared" si="4"/>
        <v>0</v>
      </c>
      <c r="E15" s="16">
        <f t="shared" si="4"/>
        <v>0</v>
      </c>
      <c r="F15" s="16">
        <f t="shared" si="4"/>
        <v>0</v>
      </c>
      <c r="G15" s="16">
        <f t="shared" si="4"/>
        <v>0</v>
      </c>
      <c r="H15" s="16">
        <f t="shared" si="4"/>
        <v>0</v>
      </c>
      <c r="I15" s="16">
        <f t="shared" si="4"/>
        <v>0</v>
      </c>
      <c r="J15" s="16">
        <f t="shared" si="4"/>
        <v>0</v>
      </c>
      <c r="K15" s="16">
        <f t="shared" si="4"/>
        <v>0</v>
      </c>
      <c r="L15" s="16">
        <f t="shared" si="4"/>
        <v>0</v>
      </c>
      <c r="M15" s="16">
        <f t="shared" si="4"/>
        <v>0</v>
      </c>
      <c r="N15" s="16">
        <f t="shared" si="4"/>
        <v>0</v>
      </c>
      <c r="O15" s="16">
        <f t="shared" si="4"/>
        <v>0</v>
      </c>
      <c r="P15" s="16">
        <f t="shared" si="4"/>
        <v>0</v>
      </c>
      <c r="Q15" s="16">
        <f t="shared" si="4"/>
        <v>0</v>
      </c>
      <c r="R15" s="16">
        <f t="shared" si="4"/>
        <v>0</v>
      </c>
      <c r="S15" s="16">
        <f t="shared" si="4"/>
        <v>0</v>
      </c>
      <c r="T15" s="16">
        <f t="shared" si="4"/>
        <v>0</v>
      </c>
      <c r="U15" s="16">
        <f>SUM(U13:U14)</f>
        <v>0</v>
      </c>
      <c r="V15" s="18">
        <v>7901</v>
      </c>
    </row>
    <row r="16" spans="1:22" x14ac:dyDescent="0.25">
      <c r="A16" s="5" t="s">
        <v>19</v>
      </c>
      <c r="B16" s="12"/>
      <c r="C16" s="12"/>
      <c r="D16" s="12"/>
      <c r="E16" s="16">
        <f t="shared" si="0"/>
        <v>0</v>
      </c>
      <c r="F16" s="13"/>
      <c r="G16" s="17">
        <f t="shared" si="1"/>
        <v>0</v>
      </c>
      <c r="H16" s="13">
        <v>0</v>
      </c>
      <c r="I16" s="13"/>
      <c r="J16" s="13"/>
      <c r="K16" s="17">
        <f>H16+I16+J16</f>
        <v>0</v>
      </c>
      <c r="L16" s="12"/>
      <c r="M16" s="12"/>
      <c r="N16" s="12"/>
      <c r="O16" s="12"/>
      <c r="P16" s="12"/>
      <c r="Q16" s="12"/>
      <c r="R16" s="20"/>
      <c r="S16" s="20"/>
      <c r="T16" s="20"/>
      <c r="U16" s="20"/>
      <c r="V16" s="25">
        <v>24823.25</v>
      </c>
    </row>
    <row r="17" spans="1:22" x14ac:dyDescent="0.25">
      <c r="A17" s="5" t="s">
        <v>20</v>
      </c>
      <c r="B17" s="12"/>
      <c r="C17" s="12"/>
      <c r="D17" s="12"/>
      <c r="E17" s="16">
        <f t="shared" si="0"/>
        <v>0</v>
      </c>
      <c r="F17" s="13"/>
      <c r="G17" s="17">
        <f t="shared" si="1"/>
        <v>0</v>
      </c>
      <c r="H17" s="13">
        <v>0</v>
      </c>
      <c r="I17" s="13"/>
      <c r="J17" s="13"/>
      <c r="K17" s="17">
        <f t="shared" ref="K17:K18" si="5">H17+I17+J17</f>
        <v>0</v>
      </c>
      <c r="L17" s="12"/>
      <c r="M17" s="12"/>
      <c r="N17" s="12"/>
      <c r="O17" s="12"/>
      <c r="P17" s="12"/>
      <c r="Q17" s="12"/>
      <c r="R17" s="20"/>
      <c r="S17" s="20"/>
      <c r="T17" s="20"/>
      <c r="U17" s="20"/>
      <c r="V17" s="18">
        <v>38630</v>
      </c>
    </row>
    <row r="18" spans="1:22" x14ac:dyDescent="0.25">
      <c r="A18" s="5" t="s">
        <v>21</v>
      </c>
      <c r="B18" s="12"/>
      <c r="C18" s="12"/>
      <c r="D18" s="12"/>
      <c r="E18" s="16">
        <f t="shared" si="0"/>
        <v>0</v>
      </c>
      <c r="F18" s="13"/>
      <c r="G18" s="17">
        <f t="shared" si="1"/>
        <v>0</v>
      </c>
      <c r="H18" s="13">
        <v>0</v>
      </c>
      <c r="I18" s="13"/>
      <c r="J18" s="13"/>
      <c r="K18" s="17">
        <f t="shared" si="5"/>
        <v>0</v>
      </c>
      <c r="L18" s="12"/>
      <c r="M18" s="12"/>
      <c r="N18" s="12"/>
      <c r="O18" s="12"/>
      <c r="P18" s="12"/>
      <c r="Q18" s="12"/>
      <c r="R18" s="20"/>
      <c r="S18" s="20"/>
      <c r="T18" s="20"/>
      <c r="U18" s="20"/>
      <c r="V18" s="18">
        <v>61616</v>
      </c>
    </row>
    <row r="19" spans="1:22" x14ac:dyDescent="0.25">
      <c r="A19" s="5" t="s">
        <v>22</v>
      </c>
      <c r="B19" s="11" t="e">
        <f>B16/B15</f>
        <v>#DIV/0!</v>
      </c>
      <c r="C19" s="11">
        <v>0</v>
      </c>
      <c r="D19" s="11" t="e">
        <f t="shared" ref="D19:O19" si="6">D16/D15</f>
        <v>#DIV/0!</v>
      </c>
      <c r="E19" s="11" t="e">
        <f t="shared" si="6"/>
        <v>#DIV/0!</v>
      </c>
      <c r="F19" s="11" t="e">
        <f t="shared" si="6"/>
        <v>#DIV/0!</v>
      </c>
      <c r="G19" s="11" t="e">
        <f t="shared" si="6"/>
        <v>#DIV/0!</v>
      </c>
      <c r="H19" s="11">
        <v>0</v>
      </c>
      <c r="I19" s="11" t="e">
        <f t="shared" si="6"/>
        <v>#DIV/0!</v>
      </c>
      <c r="J19" s="11" t="e">
        <f t="shared" si="6"/>
        <v>#DIV/0!</v>
      </c>
      <c r="K19" s="11" t="e">
        <f t="shared" si="6"/>
        <v>#DIV/0!</v>
      </c>
      <c r="L19" s="11" t="e">
        <f t="shared" si="6"/>
        <v>#DIV/0!</v>
      </c>
      <c r="M19" s="11" t="e">
        <f t="shared" si="6"/>
        <v>#DIV/0!</v>
      </c>
      <c r="N19" s="11" t="e">
        <f t="shared" si="6"/>
        <v>#DIV/0!</v>
      </c>
      <c r="O19" s="11" t="e">
        <f t="shared" si="6"/>
        <v>#DIV/0!</v>
      </c>
      <c r="P19" s="11">
        <v>0</v>
      </c>
      <c r="Q19" s="11" t="e">
        <f t="shared" ref="Q19:U19" si="7">Q16/Q15</f>
        <v>#DIV/0!</v>
      </c>
      <c r="R19" s="11" t="e">
        <f t="shared" si="7"/>
        <v>#DIV/0!</v>
      </c>
      <c r="S19" s="11" t="e">
        <f t="shared" si="7"/>
        <v>#DIV/0!</v>
      </c>
      <c r="T19" s="11" t="e">
        <f t="shared" si="7"/>
        <v>#DIV/0!</v>
      </c>
      <c r="U19" s="11" t="e">
        <f t="shared" si="7"/>
        <v>#DIV/0!</v>
      </c>
      <c r="V19" s="11">
        <v>3.1417858498924187</v>
      </c>
    </row>
    <row r="20" spans="1:22" x14ac:dyDescent="0.25">
      <c r="A20" s="5" t="s">
        <v>23</v>
      </c>
      <c r="B20" s="11" t="e">
        <f>B17/B18*100</f>
        <v>#DIV/0!</v>
      </c>
      <c r="C20" s="11">
        <v>0</v>
      </c>
      <c r="D20" s="11" t="e">
        <f t="shared" ref="D20:O20" si="8">D17/D18*100</f>
        <v>#DIV/0!</v>
      </c>
      <c r="E20" s="11" t="e">
        <f t="shared" si="8"/>
        <v>#DIV/0!</v>
      </c>
      <c r="F20" s="11" t="e">
        <f t="shared" si="8"/>
        <v>#DIV/0!</v>
      </c>
      <c r="G20" s="11" t="e">
        <f t="shared" si="8"/>
        <v>#DIV/0!</v>
      </c>
      <c r="H20" s="11">
        <v>0</v>
      </c>
      <c r="I20" s="11" t="e">
        <f t="shared" si="8"/>
        <v>#DIV/0!</v>
      </c>
      <c r="J20" s="11" t="e">
        <f t="shared" si="8"/>
        <v>#DIV/0!</v>
      </c>
      <c r="K20" s="11" t="e">
        <f t="shared" si="8"/>
        <v>#DIV/0!</v>
      </c>
      <c r="L20" s="11" t="e">
        <f t="shared" si="8"/>
        <v>#DIV/0!</v>
      </c>
      <c r="M20" s="11" t="e">
        <f t="shared" si="8"/>
        <v>#DIV/0!</v>
      </c>
      <c r="N20" s="11" t="e">
        <f t="shared" si="8"/>
        <v>#DIV/0!</v>
      </c>
      <c r="O20" s="11" t="e">
        <f t="shared" si="8"/>
        <v>#DIV/0!</v>
      </c>
      <c r="P20" s="11">
        <v>0</v>
      </c>
      <c r="Q20" s="11" t="e">
        <f t="shared" ref="Q20:U20" si="9">Q17/Q18*100</f>
        <v>#DIV/0!</v>
      </c>
      <c r="R20" s="11" t="e">
        <f t="shared" si="9"/>
        <v>#DIV/0!</v>
      </c>
      <c r="S20" s="11" t="e">
        <f t="shared" si="9"/>
        <v>#DIV/0!</v>
      </c>
      <c r="T20" s="11" t="e">
        <f t="shared" si="9"/>
        <v>#DIV/0!</v>
      </c>
      <c r="U20" s="11" t="e">
        <f t="shared" si="9"/>
        <v>#DIV/0!</v>
      </c>
      <c r="V20" s="11">
        <v>62.694754609192415</v>
      </c>
    </row>
    <row r="21" spans="1:22" x14ac:dyDescent="0.25">
      <c r="A21" s="5" t="s">
        <v>24</v>
      </c>
      <c r="B21" s="26" t="e">
        <f>B15/B23</f>
        <v>#DIV/0!</v>
      </c>
      <c r="C21" s="11">
        <v>0</v>
      </c>
      <c r="D21" s="11" t="e">
        <f t="shared" ref="D21:U21" si="10">D15/D23</f>
        <v>#DIV/0!</v>
      </c>
      <c r="E21" s="11" t="e">
        <f t="shared" si="10"/>
        <v>#DIV/0!</v>
      </c>
      <c r="F21" s="11" t="e">
        <f t="shared" si="10"/>
        <v>#DIV/0!</v>
      </c>
      <c r="G21" s="11" t="e">
        <f t="shared" si="10"/>
        <v>#DIV/0!</v>
      </c>
      <c r="H21" s="11">
        <v>0</v>
      </c>
      <c r="I21" s="11" t="e">
        <f t="shared" si="10"/>
        <v>#DIV/0!</v>
      </c>
      <c r="J21" s="11" t="e">
        <f t="shared" si="10"/>
        <v>#DIV/0!</v>
      </c>
      <c r="K21" s="11" t="e">
        <f t="shared" si="10"/>
        <v>#DIV/0!</v>
      </c>
      <c r="L21" s="11" t="e">
        <f t="shared" si="10"/>
        <v>#DIV/0!</v>
      </c>
      <c r="M21" s="11" t="e">
        <f t="shared" si="10"/>
        <v>#DIV/0!</v>
      </c>
      <c r="N21" s="11" t="e">
        <f t="shared" si="10"/>
        <v>#DIV/0!</v>
      </c>
      <c r="O21" s="11" t="e">
        <f t="shared" si="10"/>
        <v>#DIV/0!</v>
      </c>
      <c r="P21" s="11">
        <v>0</v>
      </c>
      <c r="Q21" s="11" t="e">
        <f t="shared" si="10"/>
        <v>#DIV/0!</v>
      </c>
      <c r="R21" s="11" t="e">
        <f t="shared" si="10"/>
        <v>#DIV/0!</v>
      </c>
      <c r="S21" s="11" t="e">
        <f t="shared" si="10"/>
        <v>#DIV/0!</v>
      </c>
      <c r="T21" s="11" t="e">
        <f t="shared" si="10"/>
        <v>#DIV/0!</v>
      </c>
      <c r="U21" s="11" t="e">
        <f t="shared" si="10"/>
        <v>#DIV/0!</v>
      </c>
      <c r="V21" s="11">
        <v>3.8485143692157817</v>
      </c>
    </row>
    <row r="22" spans="1:22" x14ac:dyDescent="0.25">
      <c r="A22" s="5" t="s">
        <v>25</v>
      </c>
      <c r="B22" s="11" t="e">
        <f>((100-B20)*B19)/B20</f>
        <v>#DIV/0!</v>
      </c>
      <c r="C22" s="11">
        <v>0</v>
      </c>
      <c r="D22" s="11" t="e">
        <f t="shared" ref="D22:O22" si="11">((100-D20)*D19)/D20</f>
        <v>#DIV/0!</v>
      </c>
      <c r="E22" s="11" t="e">
        <f t="shared" si="11"/>
        <v>#DIV/0!</v>
      </c>
      <c r="F22" s="11" t="e">
        <f t="shared" si="11"/>
        <v>#DIV/0!</v>
      </c>
      <c r="G22" s="11" t="e">
        <f t="shared" si="11"/>
        <v>#DIV/0!</v>
      </c>
      <c r="H22" s="11">
        <v>0</v>
      </c>
      <c r="I22" s="11" t="e">
        <f t="shared" si="11"/>
        <v>#DIV/0!</v>
      </c>
      <c r="J22" s="11" t="e">
        <f t="shared" si="11"/>
        <v>#DIV/0!</v>
      </c>
      <c r="K22" s="11" t="e">
        <f t="shared" si="11"/>
        <v>#DIV/0!</v>
      </c>
      <c r="L22" s="11" t="e">
        <f t="shared" si="11"/>
        <v>#DIV/0!</v>
      </c>
      <c r="M22" s="11" t="e">
        <f t="shared" si="11"/>
        <v>#DIV/0!</v>
      </c>
      <c r="N22" s="11" t="e">
        <f t="shared" si="11"/>
        <v>#DIV/0!</v>
      </c>
      <c r="O22" s="11" t="e">
        <f t="shared" si="11"/>
        <v>#DIV/0!</v>
      </c>
      <c r="P22" s="11">
        <v>0</v>
      </c>
      <c r="Q22" s="14" t="e">
        <f>((100-Q20)*Q19)/Q20</f>
        <v>#DIV/0!</v>
      </c>
      <c r="R22" s="14" t="e">
        <f t="shared" ref="R22:U22" si="12">((100-R20)*R19)/R20</f>
        <v>#DIV/0!</v>
      </c>
      <c r="S22" s="14" t="e">
        <f t="shared" si="12"/>
        <v>#DIV/0!</v>
      </c>
      <c r="T22" s="14" t="e">
        <f t="shared" si="12"/>
        <v>#DIV/0!</v>
      </c>
      <c r="U22" s="14" t="e">
        <f t="shared" si="12"/>
        <v>#DIV/0!</v>
      </c>
      <c r="V22" s="14">
        <v>1.8694561104226546</v>
      </c>
    </row>
    <row r="23" spans="1:22" ht="15.75" thickBot="1" x14ac:dyDescent="0.3">
      <c r="A23" s="6" t="s">
        <v>26</v>
      </c>
      <c r="B23" s="21"/>
      <c r="C23" s="21"/>
      <c r="D23" s="21"/>
      <c r="E23" s="22"/>
      <c r="F23" s="21"/>
      <c r="G23" s="22"/>
      <c r="H23" s="21"/>
      <c r="I23" s="21"/>
      <c r="J23" s="21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5"/>
    </row>
    <row r="24" spans="1:22" x14ac:dyDescent="0.25">
      <c r="A24" s="100" t="s">
        <v>38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</row>
    <row r="25" spans="1:22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</row>
  </sheetData>
  <sheetProtection algorithmName="SHA-512" hashValue="7jpS/ijXCwN+EsBJ0Q08eHJqlACcz1wzWDZSnCd0mP7md2cFbjKlSImAPvho5lKCYgilj3ig0jvY5C1btUR5Ww==" saltValue="Y+T+T6Hy7NqRmyf0Mf7Bvw==" spinCount="100000" sheet="1" objects="1" scenarios="1"/>
  <mergeCells count="8">
    <mergeCell ref="V6:V7"/>
    <mergeCell ref="A24:U25"/>
    <mergeCell ref="A1:U2"/>
    <mergeCell ref="A6:A7"/>
    <mergeCell ref="B6:G6"/>
    <mergeCell ref="H6:K6"/>
    <mergeCell ref="L6:P6"/>
    <mergeCell ref="R6:U6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25"/>
  <sheetViews>
    <sheetView workbookViewId="0">
      <selection activeCell="H7" sqref="H7"/>
    </sheetView>
  </sheetViews>
  <sheetFormatPr baseColWidth="10" defaultRowHeight="15" x14ac:dyDescent="0.25"/>
  <cols>
    <col min="1" max="1" width="35.140625" customWidth="1"/>
    <col min="2" max="2" width="11.42578125" customWidth="1"/>
  </cols>
  <sheetData>
    <row r="1" spans="1:22" x14ac:dyDescent="0.25">
      <c r="A1" s="72" t="s">
        <v>43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4"/>
    </row>
    <row r="2" spans="1:22" ht="15.75" thickBot="1" x14ac:dyDescent="0.3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</row>
    <row r="3" spans="1:2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</row>
    <row r="4" spans="1:22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</row>
    <row r="5" spans="1:2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</row>
    <row r="6" spans="1:22" ht="15.75" customHeight="1" thickBot="1" x14ac:dyDescent="0.3">
      <c r="A6" s="78" t="s">
        <v>0</v>
      </c>
      <c r="B6" s="80" t="s">
        <v>1</v>
      </c>
      <c r="C6" s="81"/>
      <c r="D6" s="81"/>
      <c r="E6" s="81"/>
      <c r="F6" s="81"/>
      <c r="G6" s="82"/>
      <c r="H6" s="83" t="s">
        <v>39</v>
      </c>
      <c r="I6" s="81"/>
      <c r="J6" s="84"/>
      <c r="K6" s="82"/>
      <c r="L6" s="85" t="s">
        <v>2</v>
      </c>
      <c r="M6" s="86"/>
      <c r="N6" s="86"/>
      <c r="O6" s="86"/>
      <c r="P6" s="87"/>
      <c r="Q6" s="7"/>
      <c r="R6" s="66" t="s">
        <v>37</v>
      </c>
      <c r="S6" s="67"/>
      <c r="T6" s="67"/>
      <c r="U6" s="68"/>
      <c r="V6" s="64" t="s">
        <v>3</v>
      </c>
    </row>
    <row r="7" spans="1:22" ht="30.75" thickBot="1" x14ac:dyDescent="0.3">
      <c r="A7" s="79"/>
      <c r="B7" s="8" t="s">
        <v>27</v>
      </c>
      <c r="C7" s="3" t="s">
        <v>28</v>
      </c>
      <c r="D7" s="3" t="s">
        <v>29</v>
      </c>
      <c r="E7" s="3" t="s">
        <v>4</v>
      </c>
      <c r="F7" s="3" t="s">
        <v>30</v>
      </c>
      <c r="G7" s="3" t="s">
        <v>5</v>
      </c>
      <c r="H7" s="3" t="s">
        <v>28</v>
      </c>
      <c r="I7" s="3" t="s">
        <v>29</v>
      </c>
      <c r="J7" s="3" t="s">
        <v>30</v>
      </c>
      <c r="K7" s="3" t="s">
        <v>6</v>
      </c>
      <c r="L7" s="3" t="s">
        <v>7</v>
      </c>
      <c r="M7" s="3" t="s">
        <v>8</v>
      </c>
      <c r="N7" s="3" t="s">
        <v>9</v>
      </c>
      <c r="O7" s="23" t="s">
        <v>31</v>
      </c>
      <c r="P7" s="24" t="s">
        <v>32</v>
      </c>
      <c r="Q7" s="19" t="s">
        <v>10</v>
      </c>
      <c r="R7" s="10" t="s">
        <v>33</v>
      </c>
      <c r="S7" s="10" t="s">
        <v>34</v>
      </c>
      <c r="T7" s="10" t="s">
        <v>35</v>
      </c>
      <c r="U7" s="10" t="s">
        <v>36</v>
      </c>
      <c r="V7" s="65"/>
    </row>
    <row r="8" spans="1:22" x14ac:dyDescent="0.25">
      <c r="A8" s="4" t="s">
        <v>11</v>
      </c>
      <c r="B8" s="9"/>
      <c r="C8" s="12"/>
      <c r="D8" s="9"/>
      <c r="E8" s="16">
        <f>SUM(B8:D8)</f>
        <v>0</v>
      </c>
      <c r="F8" s="13"/>
      <c r="G8" s="17">
        <f>E8+F8</f>
        <v>0</v>
      </c>
      <c r="H8" s="13">
        <v>0</v>
      </c>
      <c r="I8" s="13"/>
      <c r="J8" s="13"/>
      <c r="K8" s="17">
        <f>H8+I8+J8</f>
        <v>0</v>
      </c>
      <c r="L8" s="12"/>
      <c r="M8" s="12"/>
      <c r="N8" s="12"/>
      <c r="O8" s="12"/>
      <c r="P8" s="12"/>
      <c r="Q8" s="12"/>
      <c r="R8" s="15"/>
      <c r="S8" s="20"/>
      <c r="T8" s="20"/>
      <c r="U8" s="20"/>
      <c r="V8" s="18">
        <v>7929</v>
      </c>
    </row>
    <row r="9" spans="1:22" x14ac:dyDescent="0.25">
      <c r="A9" s="5" t="s">
        <v>12</v>
      </c>
      <c r="B9" s="12"/>
      <c r="C9" s="12"/>
      <c r="D9" s="9"/>
      <c r="E9" s="16">
        <f t="shared" ref="E9:E18" si="0">SUM(B9:D9)</f>
        <v>0</v>
      </c>
      <c r="F9" s="13"/>
      <c r="G9" s="17">
        <f t="shared" ref="G9:G18" si="1">E9+F9</f>
        <v>0</v>
      </c>
      <c r="H9" s="13">
        <v>0</v>
      </c>
      <c r="I9" s="13"/>
      <c r="J9" s="13"/>
      <c r="K9" s="17">
        <f t="shared" ref="K9:K13" si="2">H9+I9+J9</f>
        <v>0</v>
      </c>
      <c r="L9" s="12"/>
      <c r="M9" s="12"/>
      <c r="N9" s="12"/>
      <c r="O9" s="12"/>
      <c r="P9" s="12"/>
      <c r="Q9" s="12"/>
      <c r="R9" s="15"/>
      <c r="S9" s="20"/>
      <c r="T9" s="20"/>
      <c r="U9" s="20"/>
      <c r="V9" s="18">
        <v>4901</v>
      </c>
    </row>
    <row r="10" spans="1:22" x14ac:dyDescent="0.25">
      <c r="A10" s="5" t="s">
        <v>13</v>
      </c>
      <c r="B10" s="12"/>
      <c r="C10" s="12"/>
      <c r="D10" s="9"/>
      <c r="E10" s="16">
        <f t="shared" si="0"/>
        <v>0</v>
      </c>
      <c r="F10" s="13"/>
      <c r="G10" s="17">
        <f t="shared" si="1"/>
        <v>0</v>
      </c>
      <c r="H10" s="13">
        <v>0</v>
      </c>
      <c r="I10" s="13"/>
      <c r="J10" s="13"/>
      <c r="K10" s="17">
        <f t="shared" si="2"/>
        <v>0</v>
      </c>
      <c r="L10" s="12"/>
      <c r="M10" s="12"/>
      <c r="N10" s="12"/>
      <c r="O10" s="12"/>
      <c r="P10" s="12"/>
      <c r="Q10" s="12"/>
      <c r="R10" s="15"/>
      <c r="S10" s="20"/>
      <c r="T10" s="20"/>
      <c r="U10" s="20"/>
      <c r="V10" s="18">
        <v>63</v>
      </c>
    </row>
    <row r="11" spans="1:22" x14ac:dyDescent="0.25">
      <c r="A11" s="5" t="s">
        <v>14</v>
      </c>
      <c r="B11" s="12"/>
      <c r="C11" s="12"/>
      <c r="D11" s="9"/>
      <c r="E11" s="16">
        <f t="shared" si="0"/>
        <v>0</v>
      </c>
      <c r="F11" s="13"/>
      <c r="G11" s="17">
        <f t="shared" si="1"/>
        <v>0</v>
      </c>
      <c r="H11" s="13">
        <v>0</v>
      </c>
      <c r="I11" s="13"/>
      <c r="J11" s="13"/>
      <c r="K11" s="17">
        <f t="shared" si="2"/>
        <v>0</v>
      </c>
      <c r="L11" s="12"/>
      <c r="M11" s="12"/>
      <c r="N11" s="12"/>
      <c r="O11" s="12"/>
      <c r="P11" s="12"/>
      <c r="Q11" s="12"/>
      <c r="R11" s="15"/>
      <c r="S11" s="20"/>
      <c r="T11" s="20"/>
      <c r="U11" s="20"/>
      <c r="V11" s="18">
        <v>26</v>
      </c>
    </row>
    <row r="12" spans="1:22" x14ac:dyDescent="0.25">
      <c r="A12" s="5" t="s">
        <v>15</v>
      </c>
      <c r="B12" s="12"/>
      <c r="C12" s="12"/>
      <c r="D12" s="9"/>
      <c r="E12" s="16">
        <f t="shared" si="0"/>
        <v>0</v>
      </c>
      <c r="F12" s="13"/>
      <c r="G12" s="17">
        <f t="shared" si="1"/>
        <v>0</v>
      </c>
      <c r="H12" s="13">
        <v>0</v>
      </c>
      <c r="I12" s="13"/>
      <c r="J12" s="13"/>
      <c r="K12" s="17">
        <f t="shared" si="2"/>
        <v>0</v>
      </c>
      <c r="L12" s="12"/>
      <c r="M12" s="12"/>
      <c r="N12" s="12"/>
      <c r="O12" s="12"/>
      <c r="P12" s="12"/>
      <c r="Q12" s="12"/>
      <c r="R12" s="15"/>
      <c r="S12" s="20"/>
      <c r="T12" s="20"/>
      <c r="U12" s="20"/>
      <c r="V12" s="18">
        <v>81</v>
      </c>
    </row>
    <row r="13" spans="1:22" x14ac:dyDescent="0.25">
      <c r="A13" s="5" t="s">
        <v>16</v>
      </c>
      <c r="B13" s="16">
        <f>SUM(B9:B12)</f>
        <v>0</v>
      </c>
      <c r="C13" s="16">
        <f t="shared" ref="C13:O13" si="3">SUM(C9:C12)</f>
        <v>0</v>
      </c>
      <c r="D13" s="16">
        <f t="shared" si="3"/>
        <v>0</v>
      </c>
      <c r="E13" s="16">
        <f t="shared" si="3"/>
        <v>0</v>
      </c>
      <c r="F13" s="16">
        <f t="shared" si="3"/>
        <v>0</v>
      </c>
      <c r="G13" s="16">
        <f t="shared" si="3"/>
        <v>0</v>
      </c>
      <c r="H13" s="16">
        <f t="shared" si="3"/>
        <v>0</v>
      </c>
      <c r="I13" s="16">
        <f t="shared" si="3"/>
        <v>0</v>
      </c>
      <c r="J13" s="16">
        <f t="shared" si="3"/>
        <v>0</v>
      </c>
      <c r="K13" s="17">
        <f t="shared" si="2"/>
        <v>0</v>
      </c>
      <c r="L13" s="16">
        <f t="shared" si="3"/>
        <v>0</v>
      </c>
      <c r="M13" s="16">
        <f t="shared" si="3"/>
        <v>0</v>
      </c>
      <c r="N13" s="16">
        <f t="shared" si="3"/>
        <v>0</v>
      </c>
      <c r="O13" s="16">
        <f t="shared" si="3"/>
        <v>0</v>
      </c>
      <c r="P13" s="16">
        <v>0</v>
      </c>
      <c r="Q13" s="16">
        <f>SUM(Q9:Q12)</f>
        <v>0</v>
      </c>
      <c r="R13" s="16">
        <f>SUM(R9:R12)</f>
        <v>0</v>
      </c>
      <c r="S13" s="16">
        <f>SUM(S9:S12)</f>
        <v>0</v>
      </c>
      <c r="T13" s="16">
        <f>SUM(T9:T12)</f>
        <v>0</v>
      </c>
      <c r="U13" s="16">
        <f>SUM(U9:U12)</f>
        <v>0</v>
      </c>
      <c r="V13" s="18">
        <v>5071</v>
      </c>
    </row>
    <row r="14" spans="1:22" x14ac:dyDescent="0.25">
      <c r="A14" s="5" t="s">
        <v>17</v>
      </c>
      <c r="B14" s="12"/>
      <c r="C14" s="12"/>
      <c r="D14" s="12"/>
      <c r="E14" s="16">
        <f t="shared" si="0"/>
        <v>0</v>
      </c>
      <c r="F14" s="13"/>
      <c r="G14" s="17">
        <f t="shared" si="1"/>
        <v>0</v>
      </c>
      <c r="H14" s="13">
        <v>0</v>
      </c>
      <c r="I14" s="13"/>
      <c r="J14" s="13"/>
      <c r="K14" s="17">
        <f>H14+I14+J14</f>
        <v>0</v>
      </c>
      <c r="L14" s="12"/>
      <c r="M14" s="12"/>
      <c r="N14" s="12"/>
      <c r="O14" s="12"/>
      <c r="P14" s="12"/>
      <c r="Q14" s="15"/>
      <c r="R14" s="15"/>
      <c r="S14" s="20"/>
      <c r="T14" s="20"/>
      <c r="U14" s="20"/>
      <c r="V14" s="18">
        <v>2830</v>
      </c>
    </row>
    <row r="15" spans="1:22" x14ac:dyDescent="0.25">
      <c r="A15" s="5" t="s">
        <v>18</v>
      </c>
      <c r="B15" s="16">
        <f>SUM(B13:B14)</f>
        <v>0</v>
      </c>
      <c r="C15" s="16">
        <f t="shared" ref="C15:T15" si="4">SUM(C13:C14)</f>
        <v>0</v>
      </c>
      <c r="D15" s="16">
        <f t="shared" si="4"/>
        <v>0</v>
      </c>
      <c r="E15" s="16">
        <f t="shared" si="4"/>
        <v>0</v>
      </c>
      <c r="F15" s="16">
        <f t="shared" si="4"/>
        <v>0</v>
      </c>
      <c r="G15" s="16">
        <f t="shared" si="4"/>
        <v>0</v>
      </c>
      <c r="H15" s="16">
        <f t="shared" si="4"/>
        <v>0</v>
      </c>
      <c r="I15" s="16">
        <f t="shared" si="4"/>
        <v>0</v>
      </c>
      <c r="J15" s="16">
        <f t="shared" si="4"/>
        <v>0</v>
      </c>
      <c r="K15" s="16">
        <f t="shared" si="4"/>
        <v>0</v>
      </c>
      <c r="L15" s="16">
        <f t="shared" si="4"/>
        <v>0</v>
      </c>
      <c r="M15" s="16">
        <f t="shared" si="4"/>
        <v>0</v>
      </c>
      <c r="N15" s="16">
        <f t="shared" si="4"/>
        <v>0</v>
      </c>
      <c r="O15" s="16">
        <f t="shared" si="4"/>
        <v>0</v>
      </c>
      <c r="P15" s="16">
        <f t="shared" si="4"/>
        <v>0</v>
      </c>
      <c r="Q15" s="16">
        <f t="shared" si="4"/>
        <v>0</v>
      </c>
      <c r="R15" s="16">
        <f t="shared" si="4"/>
        <v>0</v>
      </c>
      <c r="S15" s="16">
        <f t="shared" si="4"/>
        <v>0</v>
      </c>
      <c r="T15" s="16">
        <f t="shared" si="4"/>
        <v>0</v>
      </c>
      <c r="U15" s="16">
        <f>SUM(U13:U14)</f>
        <v>0</v>
      </c>
      <c r="V15" s="18">
        <v>7901</v>
      </c>
    </row>
    <row r="16" spans="1:22" x14ac:dyDescent="0.25">
      <c r="A16" s="5" t="s">
        <v>19</v>
      </c>
      <c r="B16" s="12"/>
      <c r="C16" s="12"/>
      <c r="D16" s="12"/>
      <c r="E16" s="16">
        <f t="shared" si="0"/>
        <v>0</v>
      </c>
      <c r="F16" s="13"/>
      <c r="G16" s="17">
        <f t="shared" si="1"/>
        <v>0</v>
      </c>
      <c r="H16" s="13">
        <v>0</v>
      </c>
      <c r="I16" s="13"/>
      <c r="J16" s="13"/>
      <c r="K16" s="17">
        <f>H16+I16+J16</f>
        <v>0</v>
      </c>
      <c r="L16" s="12"/>
      <c r="M16" s="12"/>
      <c r="N16" s="12"/>
      <c r="O16" s="12"/>
      <c r="P16" s="12"/>
      <c r="Q16" s="12"/>
      <c r="R16" s="20"/>
      <c r="S16" s="20"/>
      <c r="T16" s="20"/>
      <c r="U16" s="20"/>
      <c r="V16" s="25">
        <v>24823.25</v>
      </c>
    </row>
    <row r="17" spans="1:22" x14ac:dyDescent="0.25">
      <c r="A17" s="5" t="s">
        <v>20</v>
      </c>
      <c r="B17" s="12"/>
      <c r="C17" s="12"/>
      <c r="D17" s="12"/>
      <c r="E17" s="16">
        <f t="shared" si="0"/>
        <v>0</v>
      </c>
      <c r="F17" s="13"/>
      <c r="G17" s="17">
        <f t="shared" si="1"/>
        <v>0</v>
      </c>
      <c r="H17" s="13">
        <v>0</v>
      </c>
      <c r="I17" s="13"/>
      <c r="J17" s="13"/>
      <c r="K17" s="17">
        <f t="shared" ref="K17:K18" si="5">H17+I17+J17</f>
        <v>0</v>
      </c>
      <c r="L17" s="12"/>
      <c r="M17" s="12"/>
      <c r="N17" s="12"/>
      <c r="O17" s="12"/>
      <c r="P17" s="12"/>
      <c r="Q17" s="12"/>
      <c r="R17" s="20"/>
      <c r="S17" s="20"/>
      <c r="T17" s="20"/>
      <c r="U17" s="20"/>
      <c r="V17" s="18">
        <v>38630</v>
      </c>
    </row>
    <row r="18" spans="1:22" x14ac:dyDescent="0.25">
      <c r="A18" s="5" t="s">
        <v>21</v>
      </c>
      <c r="B18" s="12"/>
      <c r="C18" s="12"/>
      <c r="D18" s="12"/>
      <c r="E18" s="16">
        <f t="shared" si="0"/>
        <v>0</v>
      </c>
      <c r="F18" s="13"/>
      <c r="G18" s="17">
        <f t="shared" si="1"/>
        <v>0</v>
      </c>
      <c r="H18" s="13">
        <v>0</v>
      </c>
      <c r="I18" s="13"/>
      <c r="J18" s="13"/>
      <c r="K18" s="17">
        <f t="shared" si="5"/>
        <v>0</v>
      </c>
      <c r="L18" s="12"/>
      <c r="M18" s="12"/>
      <c r="N18" s="12"/>
      <c r="O18" s="12"/>
      <c r="P18" s="12"/>
      <c r="Q18" s="12"/>
      <c r="R18" s="20"/>
      <c r="S18" s="20"/>
      <c r="T18" s="20"/>
      <c r="U18" s="20"/>
      <c r="V18" s="18">
        <v>61616</v>
      </c>
    </row>
    <row r="19" spans="1:22" x14ac:dyDescent="0.25">
      <c r="A19" s="5" t="s">
        <v>22</v>
      </c>
      <c r="B19" s="11" t="e">
        <f>B16/B15</f>
        <v>#DIV/0!</v>
      </c>
      <c r="C19" s="11">
        <v>0</v>
      </c>
      <c r="D19" s="11" t="e">
        <f t="shared" ref="D19:O19" si="6">D16/D15</f>
        <v>#DIV/0!</v>
      </c>
      <c r="E19" s="11" t="e">
        <f t="shared" si="6"/>
        <v>#DIV/0!</v>
      </c>
      <c r="F19" s="11" t="e">
        <f t="shared" si="6"/>
        <v>#DIV/0!</v>
      </c>
      <c r="G19" s="11" t="e">
        <f t="shared" si="6"/>
        <v>#DIV/0!</v>
      </c>
      <c r="H19" s="11">
        <v>0</v>
      </c>
      <c r="I19" s="11" t="e">
        <f t="shared" si="6"/>
        <v>#DIV/0!</v>
      </c>
      <c r="J19" s="11" t="e">
        <f t="shared" si="6"/>
        <v>#DIV/0!</v>
      </c>
      <c r="K19" s="11" t="e">
        <f t="shared" si="6"/>
        <v>#DIV/0!</v>
      </c>
      <c r="L19" s="11" t="e">
        <f t="shared" si="6"/>
        <v>#DIV/0!</v>
      </c>
      <c r="M19" s="11" t="e">
        <f t="shared" si="6"/>
        <v>#DIV/0!</v>
      </c>
      <c r="N19" s="11" t="e">
        <f t="shared" si="6"/>
        <v>#DIV/0!</v>
      </c>
      <c r="O19" s="11" t="e">
        <f t="shared" si="6"/>
        <v>#DIV/0!</v>
      </c>
      <c r="P19" s="11">
        <v>0</v>
      </c>
      <c r="Q19" s="11" t="e">
        <f t="shared" ref="Q19:U19" si="7">Q16/Q15</f>
        <v>#DIV/0!</v>
      </c>
      <c r="R19" s="11" t="e">
        <f t="shared" si="7"/>
        <v>#DIV/0!</v>
      </c>
      <c r="S19" s="11" t="e">
        <f t="shared" si="7"/>
        <v>#DIV/0!</v>
      </c>
      <c r="T19" s="11" t="e">
        <f t="shared" si="7"/>
        <v>#DIV/0!</v>
      </c>
      <c r="U19" s="11" t="e">
        <f t="shared" si="7"/>
        <v>#DIV/0!</v>
      </c>
      <c r="V19" s="11">
        <v>3.1417858498924187</v>
      </c>
    </row>
    <row r="20" spans="1:22" x14ac:dyDescent="0.25">
      <c r="A20" s="5" t="s">
        <v>23</v>
      </c>
      <c r="B20" s="11" t="e">
        <f>B17/B18*100</f>
        <v>#DIV/0!</v>
      </c>
      <c r="C20" s="11">
        <v>0</v>
      </c>
      <c r="D20" s="11" t="e">
        <f t="shared" ref="D20:O20" si="8">D17/D18*100</f>
        <v>#DIV/0!</v>
      </c>
      <c r="E20" s="11" t="e">
        <f t="shared" si="8"/>
        <v>#DIV/0!</v>
      </c>
      <c r="F20" s="11" t="e">
        <f t="shared" si="8"/>
        <v>#DIV/0!</v>
      </c>
      <c r="G20" s="11" t="e">
        <f t="shared" si="8"/>
        <v>#DIV/0!</v>
      </c>
      <c r="H20" s="11">
        <v>0</v>
      </c>
      <c r="I20" s="11" t="e">
        <f t="shared" si="8"/>
        <v>#DIV/0!</v>
      </c>
      <c r="J20" s="11" t="e">
        <f t="shared" si="8"/>
        <v>#DIV/0!</v>
      </c>
      <c r="K20" s="11" t="e">
        <f t="shared" si="8"/>
        <v>#DIV/0!</v>
      </c>
      <c r="L20" s="11" t="e">
        <f t="shared" si="8"/>
        <v>#DIV/0!</v>
      </c>
      <c r="M20" s="11" t="e">
        <f t="shared" si="8"/>
        <v>#DIV/0!</v>
      </c>
      <c r="N20" s="11" t="e">
        <f t="shared" si="8"/>
        <v>#DIV/0!</v>
      </c>
      <c r="O20" s="11" t="e">
        <f t="shared" si="8"/>
        <v>#DIV/0!</v>
      </c>
      <c r="P20" s="11">
        <v>0</v>
      </c>
      <c r="Q20" s="11" t="e">
        <f t="shared" ref="Q20:U20" si="9">Q17/Q18*100</f>
        <v>#DIV/0!</v>
      </c>
      <c r="R20" s="11" t="e">
        <f t="shared" si="9"/>
        <v>#DIV/0!</v>
      </c>
      <c r="S20" s="11" t="e">
        <f t="shared" si="9"/>
        <v>#DIV/0!</v>
      </c>
      <c r="T20" s="11" t="e">
        <f t="shared" si="9"/>
        <v>#DIV/0!</v>
      </c>
      <c r="U20" s="11" t="e">
        <f t="shared" si="9"/>
        <v>#DIV/0!</v>
      </c>
      <c r="V20" s="11">
        <v>62.694754609192415</v>
      </c>
    </row>
    <row r="21" spans="1:22" x14ac:dyDescent="0.25">
      <c r="A21" s="5" t="s">
        <v>24</v>
      </c>
      <c r="B21" s="26" t="e">
        <f>B15/B23</f>
        <v>#DIV/0!</v>
      </c>
      <c r="C21" s="11">
        <v>0</v>
      </c>
      <c r="D21" s="11" t="e">
        <f t="shared" ref="D21:U21" si="10">D15/D23</f>
        <v>#DIV/0!</v>
      </c>
      <c r="E21" s="11" t="e">
        <f t="shared" si="10"/>
        <v>#DIV/0!</v>
      </c>
      <c r="F21" s="11" t="e">
        <f t="shared" si="10"/>
        <v>#DIV/0!</v>
      </c>
      <c r="G21" s="11" t="e">
        <f t="shared" si="10"/>
        <v>#DIV/0!</v>
      </c>
      <c r="H21" s="11">
        <v>0</v>
      </c>
      <c r="I21" s="11" t="e">
        <f t="shared" si="10"/>
        <v>#DIV/0!</v>
      </c>
      <c r="J21" s="11" t="e">
        <f t="shared" si="10"/>
        <v>#DIV/0!</v>
      </c>
      <c r="K21" s="11" t="e">
        <f t="shared" si="10"/>
        <v>#DIV/0!</v>
      </c>
      <c r="L21" s="11" t="e">
        <f t="shared" si="10"/>
        <v>#DIV/0!</v>
      </c>
      <c r="M21" s="11" t="e">
        <f t="shared" si="10"/>
        <v>#DIV/0!</v>
      </c>
      <c r="N21" s="11" t="e">
        <f t="shared" si="10"/>
        <v>#DIV/0!</v>
      </c>
      <c r="O21" s="11" t="e">
        <f t="shared" si="10"/>
        <v>#DIV/0!</v>
      </c>
      <c r="P21" s="11">
        <v>0</v>
      </c>
      <c r="Q21" s="11" t="e">
        <f t="shared" si="10"/>
        <v>#DIV/0!</v>
      </c>
      <c r="R21" s="11" t="e">
        <f t="shared" si="10"/>
        <v>#DIV/0!</v>
      </c>
      <c r="S21" s="11" t="e">
        <f t="shared" si="10"/>
        <v>#DIV/0!</v>
      </c>
      <c r="T21" s="11" t="e">
        <f t="shared" si="10"/>
        <v>#DIV/0!</v>
      </c>
      <c r="U21" s="11" t="e">
        <f t="shared" si="10"/>
        <v>#DIV/0!</v>
      </c>
      <c r="V21" s="11">
        <v>3.8485143692157817</v>
      </c>
    </row>
    <row r="22" spans="1:22" x14ac:dyDescent="0.25">
      <c r="A22" s="5" t="s">
        <v>25</v>
      </c>
      <c r="B22" s="11" t="e">
        <f>((100-B20)*B19)/B20</f>
        <v>#DIV/0!</v>
      </c>
      <c r="C22" s="11">
        <v>0</v>
      </c>
      <c r="D22" s="11" t="e">
        <f t="shared" ref="D22:O22" si="11">((100-D20)*D19)/D20</f>
        <v>#DIV/0!</v>
      </c>
      <c r="E22" s="11" t="e">
        <f t="shared" si="11"/>
        <v>#DIV/0!</v>
      </c>
      <c r="F22" s="11" t="e">
        <f t="shared" si="11"/>
        <v>#DIV/0!</v>
      </c>
      <c r="G22" s="11" t="e">
        <f t="shared" si="11"/>
        <v>#DIV/0!</v>
      </c>
      <c r="H22" s="11">
        <v>0</v>
      </c>
      <c r="I22" s="11" t="e">
        <f t="shared" si="11"/>
        <v>#DIV/0!</v>
      </c>
      <c r="J22" s="11" t="e">
        <f t="shared" si="11"/>
        <v>#DIV/0!</v>
      </c>
      <c r="K22" s="11" t="e">
        <f t="shared" si="11"/>
        <v>#DIV/0!</v>
      </c>
      <c r="L22" s="11" t="e">
        <f t="shared" si="11"/>
        <v>#DIV/0!</v>
      </c>
      <c r="M22" s="11" t="e">
        <f t="shared" si="11"/>
        <v>#DIV/0!</v>
      </c>
      <c r="N22" s="11" t="e">
        <f t="shared" si="11"/>
        <v>#DIV/0!</v>
      </c>
      <c r="O22" s="11" t="e">
        <f t="shared" si="11"/>
        <v>#DIV/0!</v>
      </c>
      <c r="P22" s="11">
        <v>0</v>
      </c>
      <c r="Q22" s="14" t="e">
        <f>((100-Q20)*Q19)/Q20</f>
        <v>#DIV/0!</v>
      </c>
      <c r="R22" s="14" t="e">
        <f t="shared" ref="R22:U22" si="12">((100-R20)*R19)/R20</f>
        <v>#DIV/0!</v>
      </c>
      <c r="S22" s="14" t="e">
        <f t="shared" si="12"/>
        <v>#DIV/0!</v>
      </c>
      <c r="T22" s="14" t="e">
        <f t="shared" si="12"/>
        <v>#DIV/0!</v>
      </c>
      <c r="U22" s="14" t="e">
        <f t="shared" si="12"/>
        <v>#DIV/0!</v>
      </c>
      <c r="V22" s="14">
        <v>1.8694561104226546</v>
      </c>
    </row>
    <row r="23" spans="1:22" ht="15.75" thickBot="1" x14ac:dyDescent="0.3">
      <c r="A23" s="6" t="s">
        <v>26</v>
      </c>
      <c r="B23" s="21"/>
      <c r="C23" s="21"/>
      <c r="D23" s="21"/>
      <c r="E23" s="22"/>
      <c r="F23" s="21"/>
      <c r="G23" s="22"/>
      <c r="H23" s="21"/>
      <c r="I23" s="21"/>
      <c r="J23" s="21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5"/>
    </row>
    <row r="24" spans="1:22" x14ac:dyDescent="0.25">
      <c r="A24" s="100" t="s">
        <v>38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</row>
    <row r="25" spans="1:22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</row>
  </sheetData>
  <sheetProtection algorithmName="SHA-512" hashValue="SPvkpMSBqCamQKc+MPUUXI89jfilUSQEkZcqvZxr70YLdjJLUZSUv/n3mtkuv+09LX/168emMw9brUyfhbjVOA==" saltValue="Y4Mr303oJmDl9lpef9d6tw==" spinCount="100000" sheet="1" objects="1" scenarios="1"/>
  <mergeCells count="8">
    <mergeCell ref="V6:V7"/>
    <mergeCell ref="A24:U25"/>
    <mergeCell ref="A1:U2"/>
    <mergeCell ref="A6:A7"/>
    <mergeCell ref="B6:G6"/>
    <mergeCell ref="H6:K6"/>
    <mergeCell ref="L6:P6"/>
    <mergeCell ref="R6:U6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9"/>
  <sheetViews>
    <sheetView topLeftCell="A10" workbookViewId="0">
      <selection activeCell="B100" sqref="B100"/>
    </sheetView>
  </sheetViews>
  <sheetFormatPr baseColWidth="10" defaultRowHeight="15" x14ac:dyDescent="0.25"/>
  <sheetData>
    <row r="99" spans="2:2" x14ac:dyDescent="0.25">
      <c r="B99" t="s">
        <v>40</v>
      </c>
    </row>
  </sheetData>
  <sheetProtection algorithmName="SHA-512" hashValue="XTfV3UFe4NQ8SXuFeJnQiS4cmvo+1VkM1eBUCRzxM0SkOx20cAz0gtdGime/nLynp26YNrVzQNZQSSouxywtFg==" saltValue="lh+CdREc2Uilxe5tKmZYr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TRIM 1</vt:lpstr>
      <vt:lpstr>TRIM 2 acumulado</vt:lpstr>
      <vt:lpstr>TRIM 3 acumulado</vt:lpstr>
      <vt:lpstr>TRIM 4 acumulado</vt:lpstr>
      <vt:lpstr>TRIM2</vt:lpstr>
      <vt:lpstr>TRIM3</vt:lpstr>
      <vt:lpstr>TRIM4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</dc:creator>
  <cp:lastModifiedBy>123</cp:lastModifiedBy>
  <cp:lastPrinted>2020-01-17T23:53:09Z</cp:lastPrinted>
  <dcterms:created xsi:type="dcterms:W3CDTF">2018-03-16T23:55:42Z</dcterms:created>
  <dcterms:modified xsi:type="dcterms:W3CDTF">2023-01-17T23:13:47Z</dcterms:modified>
</cp:coreProperties>
</file>